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4725" tabRatio="141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BGU</author>
    <author>user</author>
    <author>Admin</author>
  </authors>
  <commentList>
    <comment ref="DL82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Bredasdorp club champs</t>
        </r>
      </text>
    </comment>
    <comment ref="DN82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Bredasdorp club champs</t>
        </r>
      </text>
    </comment>
    <comment ref="DL29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:
Paarl Club champs</t>
        </r>
      </text>
    </comment>
    <comment ref="DN29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:
Paarl Club champs</t>
        </r>
      </text>
    </comment>
    <comment ref="DL75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:
Paarl Club champs</t>
        </r>
      </text>
    </comment>
    <comment ref="DN75" authorId="0">
      <text>
        <r>
          <rPr>
            <b/>
            <sz val="9"/>
            <rFont val="Tahoma"/>
            <family val="2"/>
          </rPr>
          <t>BGU:</t>
        </r>
        <r>
          <rPr>
            <sz val="9"/>
            <rFont val="Tahoma"/>
            <family val="2"/>
          </rPr>
          <t xml:space="preserve">
:
Paarl Club champs</t>
        </r>
      </text>
    </comment>
    <comment ref="DL3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Bredasdorp klub champs</t>
        </r>
      </text>
    </comment>
    <comment ref="DN3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Bredasdorp klub champs</t>
        </r>
      </text>
    </comment>
    <comment ref="FK7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Built Inn Kei Mouth</t>
        </r>
      </text>
    </comment>
    <comment ref="AH7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Built Inn Kei Mouth</t>
        </r>
      </text>
    </comment>
    <comment ref="DS6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USA Qualifier:  14&amp;15 Feb 2015</t>
        </r>
      </text>
    </comment>
    <comment ref="DT6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USA Qualifier:  14&amp;15 Feb 2015</t>
        </r>
      </text>
    </comment>
    <comment ref="BN1" authorId="0">
      <text>
        <r>
          <rPr>
            <b/>
            <sz val="9"/>
            <rFont val="Tahoma"/>
            <family val="2"/>
          </rPr>
          <t xml:space="preserve">BGU:  Tellings vir dieselfde periode van BGU word oorgedra vanaf ander Unies indien speler verhuis.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<sst xmlns="http://schemas.openxmlformats.org/spreadsheetml/2006/main" count="1032" uniqueCount="555">
  <si>
    <t>GEBOORTE DATUM</t>
  </si>
  <si>
    <t>TEL NO</t>
  </si>
  <si>
    <t>KLUB</t>
  </si>
  <si>
    <t>Ouderdom</t>
  </si>
  <si>
    <t>BEST 10 SCORES</t>
  </si>
  <si>
    <t>% GESPEEL</t>
  </si>
  <si>
    <t>Hexvallei</t>
  </si>
  <si>
    <t>Worcester</t>
  </si>
  <si>
    <t>Ceres</t>
  </si>
  <si>
    <t>Kuilsrivier</t>
  </si>
  <si>
    <t>Malmesbury</t>
  </si>
  <si>
    <t>Citrusdal</t>
  </si>
  <si>
    <t>Stellenbosch</t>
  </si>
  <si>
    <t>TWK</t>
  </si>
  <si>
    <t>Wellington</t>
  </si>
  <si>
    <t>Porterville</t>
  </si>
  <si>
    <t>Caledon</t>
  </si>
  <si>
    <t>Kleinmond</t>
  </si>
  <si>
    <t>BOLAND MINI MASTERS</t>
  </si>
  <si>
    <t>CITRUSDAL</t>
  </si>
  <si>
    <t>BOLAND GESLOTE</t>
  </si>
  <si>
    <t>PORTERVILLE</t>
  </si>
  <si>
    <t>Swellendam Sen Ope</t>
  </si>
  <si>
    <t>Toernooie Gespeel</t>
  </si>
  <si>
    <t>Paarl</t>
  </si>
  <si>
    <t>082 9950141</t>
  </si>
  <si>
    <t>Riverside</t>
  </si>
  <si>
    <t>Hermanus</t>
  </si>
  <si>
    <t>Devonvale</t>
  </si>
  <si>
    <t>PearlValley</t>
  </si>
  <si>
    <t>Pfaff Gregor</t>
  </si>
  <si>
    <t>082 4900447</t>
  </si>
  <si>
    <t>Schwarte Luca</t>
  </si>
  <si>
    <t>084 608 5788</t>
  </si>
  <si>
    <t>simone.schwarte@che.co.za</t>
  </si>
  <si>
    <t>Vlok Janneman</t>
  </si>
  <si>
    <t>mastersview@telkomsa.net</t>
  </si>
  <si>
    <t>Mooreesburg</t>
  </si>
  <si>
    <t>Montagu</t>
  </si>
  <si>
    <t>Jansen Clint</t>
  </si>
  <si>
    <t>ronaldj@capeagulhas.com</t>
  </si>
  <si>
    <t>Bredasdorp</t>
  </si>
  <si>
    <t>hanneke.loots@sanlam.co.za</t>
  </si>
  <si>
    <t>Mouton Cas</t>
  </si>
  <si>
    <t>082 4930015</t>
  </si>
  <si>
    <t>Olivier Willie</t>
  </si>
  <si>
    <t>082 482 6781</t>
  </si>
  <si>
    <t>Davidowitz Tyron</t>
  </si>
  <si>
    <t>082 572 4572</t>
  </si>
  <si>
    <t>Joseph Jamie</t>
  </si>
  <si>
    <t>Rooi Riaan</t>
  </si>
  <si>
    <t>Steyn Lawrence</t>
  </si>
  <si>
    <t>pearls@absa.co.za</t>
  </si>
  <si>
    <t>Alberts Johan</t>
  </si>
  <si>
    <t>0822954425</t>
  </si>
  <si>
    <t>drjohanswart@telkomsa.net</t>
  </si>
  <si>
    <t>Swellendam</t>
  </si>
  <si>
    <t>Spangenberg Eben</t>
  </si>
  <si>
    <t>hess747@hotmail.com</t>
  </si>
  <si>
    <t>Steyn Amore</t>
  </si>
  <si>
    <t>Basson Coenie</t>
  </si>
  <si>
    <t>melichia@bassonlouw.co.za</t>
  </si>
  <si>
    <t>Smith Ethan</t>
  </si>
  <si>
    <t>Bal Zilke</t>
  </si>
  <si>
    <t>0829943616</t>
  </si>
  <si>
    <t>pietiebal@vodamail.co.za</t>
  </si>
  <si>
    <t>Morkel Daniël</t>
  </si>
  <si>
    <t>sandhoogte@gmail.com</t>
  </si>
  <si>
    <t>De Kock Jaco</t>
  </si>
  <si>
    <t>083 494 0464</t>
  </si>
  <si>
    <t>sdk@absamail.co.za</t>
  </si>
  <si>
    <t>Robertson</t>
  </si>
  <si>
    <t>Esterhuyse Jacobus</t>
  </si>
  <si>
    <t>Theron Peter Neville</t>
  </si>
  <si>
    <t>Lambrechts Erhard</t>
  </si>
  <si>
    <t>Spies Dandre</t>
  </si>
  <si>
    <t>Joubert Marco</t>
  </si>
  <si>
    <t>0763651201</t>
  </si>
  <si>
    <t>0219506613</t>
  </si>
  <si>
    <t>0825527626</t>
  </si>
  <si>
    <t>0825642480</t>
  </si>
  <si>
    <t>0829950141</t>
  </si>
  <si>
    <t>0825654187</t>
  </si>
  <si>
    <t>Cloete Liam</t>
  </si>
  <si>
    <t>0721251854</t>
  </si>
  <si>
    <t>0796044641</t>
  </si>
  <si>
    <t>0744116520</t>
  </si>
  <si>
    <t>0833831494</t>
  </si>
  <si>
    <t>0711565967</t>
  </si>
  <si>
    <t>0824148427</t>
  </si>
  <si>
    <t>lilanie@agrizone.co.za</t>
  </si>
  <si>
    <t>friesland@breede.co.za</t>
  </si>
  <si>
    <t>r.beukes3@gmail.com</t>
  </si>
  <si>
    <t>mvanlill@telkomsa.net</t>
  </si>
  <si>
    <t>theojoubert@remig.co.za</t>
  </si>
  <si>
    <t>ilzepeters@worldonline.co.za</t>
  </si>
  <si>
    <t>0842060262</t>
  </si>
  <si>
    <t>wikuslam@telkomsa.net</t>
  </si>
  <si>
    <t>Lutzville</t>
  </si>
  <si>
    <t>O/19S</t>
  </si>
  <si>
    <t>0724771271</t>
  </si>
  <si>
    <t>bron@bronwensmith.co.za</t>
  </si>
  <si>
    <t>0820736174</t>
  </si>
  <si>
    <t>Bobby Locke Open</t>
  </si>
  <si>
    <t>WORCESTER</t>
  </si>
  <si>
    <t>CERES</t>
  </si>
  <si>
    <t>O/19 S</t>
  </si>
  <si>
    <t>RONDTES</t>
  </si>
  <si>
    <t>WELLINGTON</t>
  </si>
  <si>
    <t>FISHRIVERSUN</t>
  </si>
  <si>
    <t>O/17 S</t>
  </si>
  <si>
    <t>O/17 D</t>
  </si>
  <si>
    <t>O/15 S</t>
  </si>
  <si>
    <t>O/17S</t>
  </si>
  <si>
    <t>O/15S</t>
  </si>
  <si>
    <t>Gregorowski Heinrich</t>
  </si>
  <si>
    <t>0824595938</t>
  </si>
  <si>
    <t>O/13 S</t>
  </si>
  <si>
    <t>O/13S</t>
  </si>
  <si>
    <t>0824959926</t>
  </si>
  <si>
    <t>sean@dekro.co.za</t>
  </si>
  <si>
    <t>Langebaan</t>
  </si>
  <si>
    <t>Hugo Gideon-Hendrik</t>
  </si>
  <si>
    <t>0834583441</t>
  </si>
  <si>
    <t>0827893914</t>
  </si>
  <si>
    <t>Van Molendorff Johan</t>
  </si>
  <si>
    <t>Fivaz Christo</t>
  </si>
  <si>
    <t>nfarch@absamail.co.za</t>
  </si>
  <si>
    <t>Basson Cameron</t>
  </si>
  <si>
    <t>0828977077</t>
  </si>
  <si>
    <t>Stikland</t>
  </si>
  <si>
    <t>Moore Meraldo</t>
  </si>
  <si>
    <t>0785808226</t>
  </si>
  <si>
    <t>lab@riebeekcellars.co.za</t>
  </si>
  <si>
    <t>Piketberg</t>
  </si>
  <si>
    <t>Ockhuis Craig</t>
  </si>
  <si>
    <t>0832303688</t>
  </si>
  <si>
    <t>bockhuis@ppc.co.za</t>
  </si>
  <si>
    <t>Muller Keith</t>
  </si>
  <si>
    <t>0834042650</t>
  </si>
  <si>
    <t>Kayster Reuben</t>
  </si>
  <si>
    <t>0793888336</t>
  </si>
  <si>
    <t>Kayster Nicolas</t>
  </si>
  <si>
    <t>ckayster@yahoo.com</t>
  </si>
  <si>
    <t>Ross Jason</t>
  </si>
  <si>
    <t>0824482142</t>
  </si>
  <si>
    <t>Bellville</t>
  </si>
  <si>
    <t>STELLENBOSCH</t>
  </si>
  <si>
    <t>Van Lill Marcell</t>
  </si>
  <si>
    <t>Williams AJ</t>
  </si>
  <si>
    <t>Smit Eroni</t>
  </si>
  <si>
    <t>Botha Chris</t>
  </si>
  <si>
    <t>Lombard Hugo</t>
  </si>
  <si>
    <t>Dowries Ignatius</t>
  </si>
  <si>
    <t>Wattrus Timmy</t>
  </si>
  <si>
    <t>Wattrus Danny</t>
  </si>
  <si>
    <t>Rabie John</t>
  </si>
  <si>
    <t>Barnard Keanan</t>
  </si>
  <si>
    <t>Goliath Grant</t>
  </si>
  <si>
    <t>shawn.adriaanse@gmail.com</t>
  </si>
  <si>
    <t>0738473666</t>
  </si>
  <si>
    <t>0828983277</t>
  </si>
  <si>
    <t>sabotha@whalemail.co.za</t>
  </si>
  <si>
    <t>rowan@autotheft.co.za</t>
  </si>
  <si>
    <t>0833645772</t>
  </si>
  <si>
    <t>lucille@kaaimansgat.co.za</t>
  </si>
  <si>
    <t>Theewaterskloof</t>
  </si>
  <si>
    <t>0834706268</t>
  </si>
  <si>
    <t>0792660211</t>
  </si>
  <si>
    <t>alljohnwilliams@yahoo.com</t>
  </si>
  <si>
    <t>0764809900</t>
  </si>
  <si>
    <t>MOORREESBURG</t>
  </si>
  <si>
    <t>Bergh Phillip</t>
  </si>
  <si>
    <t>0832587036</t>
  </si>
  <si>
    <t>berniebergh@psgkonsult.co.za</t>
  </si>
  <si>
    <t>Lambrechts Adri</t>
  </si>
  <si>
    <t>Prins Darren</t>
  </si>
  <si>
    <t>MacDonald Duwayne</t>
  </si>
  <si>
    <t>waynemacdonald0@gmail.com</t>
  </si>
  <si>
    <t>Loots Hanro</t>
  </si>
  <si>
    <t>0834105713</t>
  </si>
  <si>
    <t>TOTAAL ALLE RONDTES</t>
  </si>
  <si>
    <t>GEMIDDELD VAN ALLE RONDTES</t>
  </si>
  <si>
    <t>ORDER OF MERIT - POSISIE</t>
  </si>
  <si>
    <t>Jacobs Dylan</t>
  </si>
  <si>
    <t>O'Grady Megan</t>
  </si>
  <si>
    <t>NODIGE HOEVEELHEID RONDTES GESPEEL</t>
  </si>
  <si>
    <t>RIVERSIDE OPE</t>
  </si>
  <si>
    <t xml:space="preserve"> Stroke Play Pre Q - Wellington GC</t>
  </si>
  <si>
    <t>Cronje Daniel</t>
  </si>
  <si>
    <t>0769806373</t>
  </si>
  <si>
    <t>rebeccacronje@gmail.com</t>
  </si>
  <si>
    <t>Cronje Johan</t>
  </si>
  <si>
    <t>Hoole Garin</t>
  </si>
  <si>
    <t>0824221440</t>
  </si>
  <si>
    <t>gchoole@vodamail.co.za</t>
  </si>
  <si>
    <t>Smit Wikus</t>
  </si>
  <si>
    <t>0825737645</t>
  </si>
  <si>
    <t>overbergelect@gmail.com</t>
  </si>
  <si>
    <t>Kiego Brantem</t>
  </si>
  <si>
    <t>Kiego Caleb</t>
  </si>
  <si>
    <t>0734244501</t>
  </si>
  <si>
    <t>jamesnortje@hotmail.com</t>
  </si>
  <si>
    <t>Somers Cameron</t>
  </si>
  <si>
    <t>0716884816</t>
  </si>
  <si>
    <t>quintens@absa.co.za</t>
  </si>
  <si>
    <t>0/13S</t>
  </si>
  <si>
    <t>jcboland@sagolfboard.org</t>
  </si>
  <si>
    <t>Durand Jean</t>
  </si>
  <si>
    <t>Bain Ryno</t>
  </si>
  <si>
    <t>gordonbainprivate@gmail.com</t>
  </si>
  <si>
    <t>Kloppers Balthazar</t>
  </si>
  <si>
    <t>agterbos@myisp.co.za</t>
  </si>
  <si>
    <t>Gericke Theo</t>
  </si>
  <si>
    <t>Esterhuyse Thomas</t>
  </si>
  <si>
    <t>jurika7@gmail.com</t>
  </si>
  <si>
    <t>Jacobs Francois</t>
  </si>
  <si>
    <t>esta@jv.bgr.co.za</t>
  </si>
  <si>
    <t>Rousseau Pierre</t>
  </si>
  <si>
    <t>worcesteradmin@gmail.com</t>
  </si>
  <si>
    <t>lily@sadga.co.za</t>
  </si>
  <si>
    <t>082 8889888</t>
  </si>
  <si>
    <t>Goliath Isgaaq</t>
  </si>
  <si>
    <t>Scheepers Anrich</t>
  </si>
  <si>
    <t>Higgs Rian</t>
  </si>
  <si>
    <t>Higgs William</t>
  </si>
  <si>
    <t>O/15D</t>
  </si>
  <si>
    <t>Van Lill Tian</t>
  </si>
  <si>
    <t>ElizabethHi@Nedbank.co.za</t>
  </si>
  <si>
    <t>Angelique.Scheepers@absa.co.za</t>
  </si>
  <si>
    <t>robertbmuller@gmail.com</t>
  </si>
  <si>
    <t>jjd1@icon.co.za</t>
  </si>
  <si>
    <t>Jonker Johannes</t>
  </si>
  <si>
    <t>dirk@jonkheer.co.za</t>
  </si>
  <si>
    <t>Bonnievale</t>
  </si>
  <si>
    <t>Malmesbury Ope</t>
  </si>
  <si>
    <t>0834478962</t>
  </si>
  <si>
    <t>Cape Prov Open</t>
  </si>
  <si>
    <t>Cape Prov Opem</t>
  </si>
  <si>
    <t>GEMID  BESTE 10 RNDTS - O/13 - Beste 6</t>
  </si>
  <si>
    <t>Epos adres</t>
  </si>
  <si>
    <t>Bol vs WP - U13 &amp; U15</t>
  </si>
  <si>
    <t>End May</t>
  </si>
  <si>
    <t xml:space="preserve">BOLAND OPE </t>
  </si>
  <si>
    <t>BOLAND OPE</t>
  </si>
  <si>
    <t xml:space="preserve">BOLAND U23 </t>
  </si>
  <si>
    <t xml:space="preserve">SA BOYS U/15 </t>
  </si>
  <si>
    <t>Lourens Ruben</t>
  </si>
  <si>
    <t>0828203894</t>
  </si>
  <si>
    <t>louis@fairview.co.za</t>
  </si>
  <si>
    <t>Du Plessis Morne</t>
  </si>
  <si>
    <t>0845882533</t>
  </si>
  <si>
    <t>bduplessis@capenature.co.za</t>
  </si>
  <si>
    <t>Fivaz Eben</t>
  </si>
  <si>
    <t>0832846661</t>
  </si>
  <si>
    <t>0767759020</t>
  </si>
  <si>
    <t>rietterabie@gmail.com</t>
  </si>
  <si>
    <t>deidre.benjamin@sbm.gov.za</t>
  </si>
  <si>
    <t>0749994871</t>
  </si>
  <si>
    <t>Muller Cornel</t>
  </si>
  <si>
    <t>0733925694</t>
  </si>
  <si>
    <t>wilhelmkbr@gmail.com</t>
  </si>
  <si>
    <t>Rooi Alrick</t>
  </si>
  <si>
    <t>Kotze Leon</t>
  </si>
  <si>
    <t>0828044544</t>
  </si>
  <si>
    <t>cnrkotze@yahoo.com</t>
  </si>
  <si>
    <t>Snyders Tyran</t>
  </si>
  <si>
    <t>0792870888</t>
  </si>
  <si>
    <t>Gericke Bjorn</t>
  </si>
  <si>
    <t>0781808387</t>
  </si>
  <si>
    <t>Brits Jere</t>
  </si>
  <si>
    <t>0833065728</t>
  </si>
  <si>
    <t>alma@itakanewaste.co.za</t>
  </si>
  <si>
    <t>Van der Westhuizen Nadia</t>
  </si>
  <si>
    <t>0824975446</t>
  </si>
  <si>
    <t>frankert@netactive.co.za</t>
  </si>
  <si>
    <t>Loots Niehaus</t>
  </si>
  <si>
    <t>0823733644</t>
  </si>
  <si>
    <t>francois@one1.co.za</t>
  </si>
  <si>
    <t>SA Boys U17 Championship</t>
  </si>
  <si>
    <t>Du Plessis De Villiers</t>
  </si>
  <si>
    <t>0768369305</t>
  </si>
  <si>
    <t>roualdup@vodamail.co.za</t>
  </si>
  <si>
    <t>Ligthart Janlo</t>
  </si>
  <si>
    <t>0769328832</t>
  </si>
  <si>
    <t>mligthart@telkomsa.net</t>
  </si>
  <si>
    <t>ARABELLA</t>
  </si>
  <si>
    <t>MONTAGU</t>
  </si>
  <si>
    <t>Boland Junior Kampioenskappe</t>
  </si>
  <si>
    <t>U14 Uitnodigingsspan - Worcester</t>
  </si>
  <si>
    <t>0823948807</t>
  </si>
  <si>
    <t>barry@sdm.dorea.co.za</t>
  </si>
  <si>
    <t>fernkloofadmin@hermanus.co.za</t>
  </si>
  <si>
    <t>Higgo Garrick</t>
  </si>
  <si>
    <t>0827853234</t>
  </si>
  <si>
    <t>higgos@mweb.co.za</t>
  </si>
  <si>
    <t>O/19D</t>
  </si>
  <si>
    <t>0/15S</t>
  </si>
  <si>
    <t>Cronje Juandre</t>
  </si>
  <si>
    <t>0762043260</t>
  </si>
  <si>
    <t>cronje.huis@axxess.co.za</t>
  </si>
  <si>
    <t>Potgieter Emilio</t>
  </si>
  <si>
    <t>potgieterjaneen@gmail.com</t>
  </si>
  <si>
    <t>Jonker Hilda</t>
  </si>
  <si>
    <t>Visser Rynard</t>
  </si>
  <si>
    <t>ronell@logtrix.com</t>
  </si>
  <si>
    <t>De Villiers Johann</t>
  </si>
  <si>
    <t>eugene@hexvallei.co.za</t>
  </si>
  <si>
    <t>Van der Westhuizen Janco</t>
  </si>
  <si>
    <t>admin@bergheim1.co.za</t>
  </si>
  <si>
    <t>Venter Eric Martin</t>
  </si>
  <si>
    <t>BREDASDORP OPE</t>
  </si>
  <si>
    <t>Potberg Nazeem</t>
  </si>
  <si>
    <t>0282611257</t>
  </si>
  <si>
    <t>badisarse@lando.co.za</t>
  </si>
  <si>
    <t>Riviersonderend</t>
  </si>
  <si>
    <t>Johannes Bradwin</t>
  </si>
  <si>
    <t>Isaks Norton</t>
  </si>
  <si>
    <t>Swart Dricus</t>
  </si>
  <si>
    <t>dricus.swart@gmail.com</t>
  </si>
  <si>
    <t>Stofberg Pieter</t>
  </si>
  <si>
    <t>0732200425</t>
  </si>
  <si>
    <t>koria@compnet.co.za</t>
  </si>
  <si>
    <t>Theron Victor</t>
  </si>
  <si>
    <t>0846808034</t>
  </si>
  <si>
    <t>nt@ntdesigns.co.za</t>
  </si>
  <si>
    <t>De Zalze</t>
  </si>
  <si>
    <t>Grobler Daniel</t>
  </si>
  <si>
    <t>0713519142</t>
  </si>
  <si>
    <t>hendrik@ahtonextracts.co.za</t>
  </si>
  <si>
    <t>Wattrus Marcelle</t>
  </si>
  <si>
    <t>Stirling Cameron</t>
  </si>
  <si>
    <t>0834495867</t>
  </si>
  <si>
    <t>sanet.stirling@gmail.com</t>
  </si>
  <si>
    <t>Avenant Alex</t>
  </si>
  <si>
    <t>0834539269</t>
  </si>
  <si>
    <t>avenant@intekom.co.za</t>
  </si>
  <si>
    <t>O/13 D</t>
  </si>
  <si>
    <t>HEXVALLEI</t>
  </si>
  <si>
    <t>Van Niekerk Jean</t>
  </si>
  <si>
    <t>0828516338</t>
  </si>
  <si>
    <t>hannes.vanniekerk@ernieels.com</t>
  </si>
  <si>
    <t>BOLAND LADIES JUNIOR CHAMPS</t>
  </si>
  <si>
    <t>NOMADS WOMENS GOLF WPGU CHAMPS</t>
  </si>
  <si>
    <t>DR BAM - NOOM</t>
  </si>
  <si>
    <t>NOOM - COASTAL 1</t>
  </si>
  <si>
    <t>Du Plessis Ian</t>
  </si>
  <si>
    <t>0726340456</t>
  </si>
  <si>
    <t>riaandu@nedbank.co.za</t>
  </si>
  <si>
    <t>Du Plessis Jean</t>
  </si>
  <si>
    <t>0836334872</t>
  </si>
  <si>
    <t>Hon Andrew</t>
  </si>
  <si>
    <t>0233161719</t>
  </si>
  <si>
    <t>malcolmhon63@gmail.com</t>
  </si>
  <si>
    <t xml:space="preserve">Matoni Lionel </t>
  </si>
  <si>
    <t>Le Grange Pierre</t>
  </si>
  <si>
    <t>0828739902</t>
  </si>
  <si>
    <t>dewitt@dllagrange.co.za</t>
  </si>
  <si>
    <t>Moosa Rasheed</t>
  </si>
  <si>
    <t>Loubser Herman</t>
  </si>
  <si>
    <t>johanloubser1@gmail.com</t>
  </si>
  <si>
    <t>pfaff@longmount.net</t>
  </si>
  <si>
    <t>0833054390</t>
  </si>
  <si>
    <t>security@mtncaledon.co.za</t>
  </si>
  <si>
    <t>Theron Francois</t>
  </si>
  <si>
    <t>Griessel Handro</t>
  </si>
  <si>
    <t>0837010343</t>
  </si>
  <si>
    <t>Couch Keegan-Slade</t>
  </si>
  <si>
    <t>0835169876</t>
  </si>
  <si>
    <t>bradleycouch@yahoo.com</t>
  </si>
  <si>
    <t>Schmidt Stephen-John</t>
  </si>
  <si>
    <t>0735721797</t>
  </si>
  <si>
    <t>okwesi@jumboceres,co.za</t>
  </si>
  <si>
    <t>Esterhuyse Reynard</t>
  </si>
  <si>
    <t>0845777712</t>
  </si>
  <si>
    <t>Bauermeister Friedrich</t>
  </si>
  <si>
    <t>0836236329</t>
  </si>
  <si>
    <t>sanmare@me.com</t>
  </si>
  <si>
    <t>Du Toit Daniel</t>
  </si>
  <si>
    <t>0844317549</t>
  </si>
  <si>
    <t>danieldutoit101@gmail.com</t>
  </si>
  <si>
    <t>Streicher Megan</t>
  </si>
  <si>
    <t>Keffers Keagan</t>
  </si>
  <si>
    <t>Keffers Keanan</t>
  </si>
  <si>
    <t>Keffers Angelo</t>
  </si>
  <si>
    <t>0720268099</t>
  </si>
  <si>
    <t>vgk@mylan.co.za</t>
  </si>
  <si>
    <t>Klub Kampioenskappe</t>
  </si>
  <si>
    <t>0236263642</t>
  </si>
  <si>
    <t>Van Dyk Adel</t>
  </si>
  <si>
    <t>0719407545</t>
  </si>
  <si>
    <t>annerievd@mweb.co.za</t>
  </si>
  <si>
    <t>security@mtnloaded.co.za</t>
  </si>
  <si>
    <t>Van Dyk Andrea</t>
  </si>
  <si>
    <t>0834123542</t>
  </si>
  <si>
    <t>Frieslaar Hezron</t>
  </si>
  <si>
    <t>SA Amateur</t>
  </si>
  <si>
    <t>Vos Johan-Louis</t>
  </si>
  <si>
    <t>0828016021</t>
  </si>
  <si>
    <t>hpvos@mweb.co.za</t>
  </si>
  <si>
    <t>Stuurman Ashwin</t>
  </si>
  <si>
    <t>0721454946</t>
  </si>
  <si>
    <t>moswinmoore@gmail.com</t>
  </si>
  <si>
    <t>0/13D</t>
  </si>
  <si>
    <t>Boland Gholf Unie Hoërskole kampioenskappe</t>
  </si>
  <si>
    <t>DE ZALZE</t>
  </si>
  <si>
    <t>PEARL VALLEY</t>
  </si>
  <si>
    <t>Gerber Ewald</t>
  </si>
  <si>
    <t>Rooke Aidan</t>
  </si>
  <si>
    <t>0232300960</t>
  </si>
  <si>
    <t>papsak@paarlonline.co.za</t>
  </si>
  <si>
    <t>Goshai Breyton</t>
  </si>
  <si>
    <t>Jacobs Melisse</t>
  </si>
  <si>
    <t>0748860381</t>
  </si>
  <si>
    <t>grahamj@seaharvest.co.za</t>
  </si>
  <si>
    <t>Lord Ethan</t>
  </si>
  <si>
    <t>Inland NOOM</t>
  </si>
  <si>
    <t>Ernie Els SA Laerskole Kampioenskappe</t>
  </si>
  <si>
    <t>O17S</t>
  </si>
  <si>
    <t>0/17S</t>
  </si>
  <si>
    <t>Baird Danwill</t>
  </si>
  <si>
    <t>Palmer Percival</t>
  </si>
  <si>
    <t>Rabie Tiaan</t>
  </si>
  <si>
    <t>0823316028</t>
  </si>
  <si>
    <t>heini@willowcreek.co.za</t>
  </si>
  <si>
    <t>Stohr Jean-Pierre</t>
  </si>
  <si>
    <t>0731955779</t>
  </si>
  <si>
    <t>leatitia@fourietransport.co.za</t>
  </si>
  <si>
    <t>Slingers Jackson</t>
  </si>
  <si>
    <t>Dukumbane Ricardo</t>
  </si>
  <si>
    <t>James Owen</t>
  </si>
  <si>
    <t>Slingers Don-Ludick</t>
  </si>
  <si>
    <t>Wellington junior ope :  C &amp; D Afdeling</t>
  </si>
  <si>
    <t>0721039264</t>
  </si>
  <si>
    <t>Joubert Francois</t>
  </si>
  <si>
    <t>0822941645</t>
  </si>
  <si>
    <t>mgraccounts@akilagroup.com</t>
  </si>
  <si>
    <t>Janse van Vuuren Stephan</t>
  </si>
  <si>
    <t>Roberts Janus</t>
  </si>
  <si>
    <t>0828054517</t>
  </si>
  <si>
    <t>joe@perdigon.co.za</t>
  </si>
  <si>
    <t>Nogueira Luke</t>
  </si>
  <si>
    <t>0826508194</t>
  </si>
  <si>
    <t>helena@azodouro.com</t>
  </si>
  <si>
    <t>Wilson Juan</t>
  </si>
  <si>
    <t>0827308396</t>
  </si>
  <si>
    <t>lizanewilson@gmail.com</t>
  </si>
  <si>
    <t>0715112417</t>
  </si>
  <si>
    <t>Adonis McNeal</t>
  </si>
  <si>
    <t>0828749724</t>
  </si>
  <si>
    <t>llewellyn@gghh.co.za</t>
  </si>
  <si>
    <t>Paarl Ope</t>
  </si>
  <si>
    <t>Kruger Armand</t>
  </si>
  <si>
    <t>ekruger001@gmail.com</t>
  </si>
  <si>
    <t>Smit LP</t>
  </si>
  <si>
    <t>admin@kaaimansgat.co.za</t>
  </si>
  <si>
    <t>0728556356</t>
  </si>
  <si>
    <t>De Villiers Eduard</t>
  </si>
  <si>
    <t>082 8075911</t>
  </si>
  <si>
    <t>Boshoff LB</t>
  </si>
  <si>
    <t>cobusb@elbquip.co.za</t>
  </si>
  <si>
    <t>0834270993</t>
  </si>
  <si>
    <t>Roux Harry</t>
  </si>
  <si>
    <t>0845099306</t>
  </si>
  <si>
    <t>JOBURG JUNIOR OPEN</t>
  </si>
  <si>
    <t>MacPherson Jaem</t>
  </si>
  <si>
    <t>0760885585</t>
  </si>
  <si>
    <t>ryancarelse37@gmail.com</t>
  </si>
  <si>
    <t>O15S</t>
  </si>
  <si>
    <t>Beukes Crystal</t>
  </si>
  <si>
    <t>0723834787</t>
  </si>
  <si>
    <t>Coetzee DJ</t>
  </si>
  <si>
    <t>0798785451</t>
  </si>
  <si>
    <t>Match Play Pre Q - Westlake GC</t>
  </si>
  <si>
    <t>gregorowskik@yahoo.com</t>
  </si>
  <si>
    <t>caschem@xsinet.co.za</t>
  </si>
  <si>
    <t>cdv@hantam.ac.za</t>
  </si>
  <si>
    <t>CURRO SA Junior International</t>
  </si>
  <si>
    <t>Buys Lewellyn</t>
  </si>
  <si>
    <t>Thomson Matthew</t>
  </si>
  <si>
    <t>0828980134</t>
  </si>
  <si>
    <t>charlenethomson7@gmail.com</t>
  </si>
  <si>
    <t>Mynhardt Francois</t>
  </si>
  <si>
    <t>0837072394</t>
  </si>
  <si>
    <t>ilzemynhardt@mwebbiz.co.za</t>
  </si>
  <si>
    <t>Dunsdon Kyle</t>
  </si>
  <si>
    <t>0724551568</t>
  </si>
  <si>
    <t>kennethsdunsdon@gmail.com</t>
  </si>
  <si>
    <t>Dunsdon AJ</t>
  </si>
  <si>
    <t>0764188734</t>
  </si>
  <si>
    <t>Conradie Andre</t>
  </si>
  <si>
    <t>0826432746</t>
  </si>
  <si>
    <t>info@nuyvallei.co.za</t>
  </si>
  <si>
    <t>Gabriels Gary-Lee</t>
  </si>
  <si>
    <t>0781500881</t>
  </si>
  <si>
    <t>Hendriks Franklin</t>
  </si>
  <si>
    <t>0739694736</t>
  </si>
  <si>
    <t>Moos Devan</t>
  </si>
  <si>
    <t>Salvier Henrico</t>
  </si>
  <si>
    <t>0617251461</t>
  </si>
  <si>
    <t>Ahrends Herchelle</t>
  </si>
  <si>
    <t>0631168620</t>
  </si>
  <si>
    <t>Kitshoff Jurian</t>
  </si>
  <si>
    <t>0827714075</t>
  </si>
  <si>
    <t>juriankitshoff@gmail.com</t>
  </si>
  <si>
    <t>Hugo Karel-Izak</t>
  </si>
  <si>
    <t>0828886936</t>
  </si>
  <si>
    <t>sylviahugo@capitecbank.co.za</t>
  </si>
  <si>
    <t>Spies Anika</t>
  </si>
  <si>
    <t>O/13D</t>
  </si>
  <si>
    <t>Glacier Steenberg</t>
  </si>
  <si>
    <t>SA BOYS U/19</t>
  </si>
  <si>
    <t>O/17D</t>
  </si>
  <si>
    <t>0/17 S</t>
  </si>
  <si>
    <t>Northe &amp; South NOOM</t>
  </si>
  <si>
    <t>Glacier Paarl</t>
  </si>
  <si>
    <t>Langebaan Ope</t>
  </si>
  <si>
    <t>Willemse Aidon</t>
  </si>
  <si>
    <t>willie@proverte.co.za</t>
  </si>
  <si>
    <t>Glacier Atlantic Beach</t>
  </si>
  <si>
    <t>2015 Ouderdomsgroep</t>
  </si>
  <si>
    <t>Losper Carlos</t>
  </si>
  <si>
    <t>lieselventer@hotmail.com</t>
  </si>
  <si>
    <t>Smit Nicol</t>
  </si>
  <si>
    <t>0826584690</t>
  </si>
  <si>
    <t>charlkaste@wcaccess.co.za</t>
  </si>
  <si>
    <t>Arendse Evan</t>
  </si>
  <si>
    <t>0836677883</t>
  </si>
  <si>
    <t>jdjdavidtransports@telkomsa.net</t>
  </si>
  <si>
    <t>Thomson Lizzy</t>
  </si>
  <si>
    <t>Spamer Emiel</t>
  </si>
  <si>
    <t>0731328500</t>
  </si>
  <si>
    <t>williesp890@gmail.com</t>
  </si>
  <si>
    <t>Coastal NOOM</t>
  </si>
  <si>
    <t>Dimension Data Junior Open</t>
  </si>
  <si>
    <t>Glacier George</t>
  </si>
  <si>
    <t>Engelbrecht Crismar</t>
  </si>
  <si>
    <t>0836423634</t>
  </si>
  <si>
    <t>margriet.engelbrecht@gmail.com</t>
  </si>
  <si>
    <t>CALEDON (cancelled)</t>
  </si>
  <si>
    <t>Glacier Stellenbosch (9holes due to weather)</t>
  </si>
  <si>
    <t>Streicher JJ</t>
  </si>
  <si>
    <t>Glacier Fancourt</t>
  </si>
  <si>
    <t>dealmakers2@mweb.co.za</t>
  </si>
  <si>
    <t>Caledon (cancelled)</t>
  </si>
  <si>
    <t>Loubser Conrad</t>
  </si>
  <si>
    <t>0715192723</t>
  </si>
  <si>
    <t>Africa Junior Open</t>
  </si>
  <si>
    <t xml:space="preserve">Paarl </t>
  </si>
  <si>
    <t>14-08-2015</t>
  </si>
  <si>
    <t>15-08-2015</t>
  </si>
  <si>
    <t>16-08-2015</t>
  </si>
  <si>
    <t>Southern Cape Open</t>
  </si>
  <si>
    <t>raysnyders@yahoo.co.uk</t>
  </si>
  <si>
    <t>Glacier Royal Cape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</si>
</sst>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;@"/>
    <numFmt numFmtId="173" formatCode="mmm\-yyyy"/>
    <numFmt numFmtId="174" formatCode="[$-409]dddd\,\ mmmm\ dd\,\ yyyy"/>
    <numFmt numFmtId="175" formatCode="dd\ mmmm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yy;@"/>
    <numFmt numFmtId="181" formatCode="0\ "/>
    <numFmt numFmtId="182" formatCode="0.00\ "/>
    <numFmt numFmtId="183" formatCode="[$-1C09]dd\ mmmm\ yyyy"/>
    <numFmt numFmtId="184" formatCode="[$-1C09]dd\ mmmm\ yyyy;@"/>
    <numFmt numFmtId="185" formatCode="[$-F800]dddd\,\ mmmm\ dd\,\ yyyy"/>
    <numFmt numFmtId="186" formatCode="yyyy\-mm\-dd;@"/>
    <numFmt numFmtId="187" formatCode="[$-409]h:mm:ss\ AM/PM"/>
    <numFmt numFmtId="188" formatCode="m/d/yy;@"/>
    <numFmt numFmtId="189" formatCode="mmm/yyyy"/>
  </numFmts>
  <fonts count="59">
    <font>
      <sz val="1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Calibri"/>
      <family val="2"/>
    </font>
    <font>
      <u val="single"/>
      <sz val="10"/>
      <name val="Arial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</fonts>
  <fills count="1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6EA0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6EA0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6EA0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321C7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717CE"/>
        <bgColor indexed="64"/>
      </patternFill>
    </fill>
    <fill>
      <patternFill patternType="solid">
        <fgColor rgb="FFE71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D39E1"/>
        <bgColor indexed="64"/>
      </patternFill>
    </fill>
    <fill>
      <patternFill patternType="solid">
        <fgColor rgb="FFFD3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03C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07E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46">
      <alignment/>
      <protection/>
    </xf>
    <xf numFmtId="14" fontId="1" fillId="0" borderId="0" xfId="46" applyNumberFormat="1" applyFont="1" applyFill="1" applyProtection="1">
      <alignment/>
      <protection locked="0"/>
    </xf>
    <xf numFmtId="172" fontId="2" fillId="0" borderId="0" xfId="46" applyNumberFormat="1" applyFont="1" applyFill="1" applyProtection="1">
      <alignment/>
      <protection locked="0"/>
    </xf>
    <xf numFmtId="0" fontId="4" fillId="0" borderId="0" xfId="46" applyFont="1" applyFill="1" applyProtection="1">
      <alignment/>
      <protection/>
    </xf>
    <xf numFmtId="0" fontId="0" fillId="0" borderId="0" xfId="46" applyFill="1" applyProtection="1">
      <alignment/>
      <protection/>
    </xf>
    <xf numFmtId="1" fontId="3" fillId="0" borderId="0" xfId="46" applyNumberFormat="1" applyFont="1" applyFill="1" applyBorder="1" applyProtection="1">
      <alignment/>
      <protection/>
    </xf>
    <xf numFmtId="0" fontId="9" fillId="33" borderId="10" xfId="46" applyFont="1" applyFill="1" applyBorder="1" applyProtection="1">
      <alignment/>
      <protection locked="0"/>
    </xf>
    <xf numFmtId="0" fontId="0" fillId="33" borderId="10" xfId="46" applyFill="1" applyBorder="1">
      <alignment/>
      <protection/>
    </xf>
    <xf numFmtId="0" fontId="0" fillId="0" borderId="10" xfId="46" applyBorder="1">
      <alignment/>
      <protection/>
    </xf>
    <xf numFmtId="0" fontId="0" fillId="33" borderId="10" xfId="46" applyFont="1" applyFill="1" applyBorder="1">
      <alignment/>
      <protection/>
    </xf>
    <xf numFmtId="0" fontId="4" fillId="33" borderId="0" xfId="46" applyFont="1" applyFill="1" applyBorder="1" applyProtection="1">
      <alignment/>
      <protection locked="0"/>
    </xf>
    <xf numFmtId="0" fontId="9" fillId="33" borderId="0" xfId="46" applyFont="1" applyFill="1" applyBorder="1" applyProtection="1">
      <alignment/>
      <protection locked="0"/>
    </xf>
    <xf numFmtId="0" fontId="4" fillId="34" borderId="0" xfId="46" applyFont="1" applyFill="1" applyBorder="1" applyProtection="1">
      <alignment/>
      <protection locked="0"/>
    </xf>
    <xf numFmtId="0" fontId="9" fillId="34" borderId="0" xfId="46" applyFont="1" applyFill="1" applyBorder="1" applyProtection="1">
      <alignment/>
      <protection locked="0"/>
    </xf>
    <xf numFmtId="0" fontId="0" fillId="35" borderId="0" xfId="46" applyFill="1" applyBorder="1">
      <alignment/>
      <protection/>
    </xf>
    <xf numFmtId="0" fontId="0" fillId="34" borderId="0" xfId="46" applyFill="1" applyBorder="1">
      <alignment/>
      <protection/>
    </xf>
    <xf numFmtId="0" fontId="7" fillId="0" borderId="11" xfId="46" applyFont="1" applyFill="1" applyBorder="1" applyProtection="1">
      <alignment/>
      <protection locked="0"/>
    </xf>
    <xf numFmtId="0" fontId="7" fillId="0" borderId="12" xfId="46" applyFont="1" applyFill="1" applyBorder="1" applyProtection="1">
      <alignment/>
      <protection locked="0"/>
    </xf>
    <xf numFmtId="0" fontId="7" fillId="0" borderId="12" xfId="46" applyFont="1" applyFill="1" applyBorder="1" applyAlignment="1" applyProtection="1">
      <alignment textRotation="90"/>
      <protection/>
    </xf>
    <xf numFmtId="0" fontId="7" fillId="0" borderId="13" xfId="46" applyFont="1" applyFill="1" applyBorder="1" applyAlignment="1" applyProtection="1">
      <alignment textRotation="90"/>
      <protection/>
    </xf>
    <xf numFmtId="0" fontId="0" fillId="34" borderId="0" xfId="46" applyFont="1" applyFill="1" applyBorder="1">
      <alignment/>
      <protection/>
    </xf>
    <xf numFmtId="0" fontId="0" fillId="9" borderId="0" xfId="46" applyFill="1">
      <alignment/>
      <protection/>
    </xf>
    <xf numFmtId="0" fontId="0" fillId="35" borderId="0" xfId="46" applyFill="1">
      <alignment/>
      <protection/>
    </xf>
    <xf numFmtId="0" fontId="7" fillId="0" borderId="14" xfId="46" applyFont="1" applyFill="1" applyBorder="1" applyAlignment="1" applyProtection="1">
      <alignment textRotation="90"/>
      <protection/>
    </xf>
    <xf numFmtId="0" fontId="0" fillId="11" borderId="0" xfId="46" applyFill="1">
      <alignment/>
      <protection/>
    </xf>
    <xf numFmtId="0" fontId="0" fillId="35" borderId="0" xfId="46" applyFont="1" applyFill="1">
      <alignment/>
      <protection/>
    </xf>
    <xf numFmtId="0" fontId="0" fillId="35" borderId="0" xfId="46" applyFont="1" applyFill="1" applyBorder="1">
      <alignment/>
      <protection/>
    </xf>
    <xf numFmtId="0" fontId="0" fillId="0" borderId="0" xfId="46" applyFont="1">
      <alignment/>
      <protection/>
    </xf>
    <xf numFmtId="2" fontId="7" fillId="36" borderId="11" xfId="46" applyNumberFormat="1" applyFont="1" applyFill="1" applyBorder="1" applyAlignment="1" applyProtection="1">
      <alignment textRotation="90"/>
      <protection locked="0"/>
    </xf>
    <xf numFmtId="0" fontId="7" fillId="36" borderId="12" xfId="46" applyFont="1" applyFill="1" applyBorder="1" applyProtection="1">
      <alignment/>
      <protection locked="0"/>
    </xf>
    <xf numFmtId="172" fontId="2" fillId="0" borderId="0" xfId="46" applyNumberFormat="1" applyFont="1" applyFill="1" applyAlignment="1" applyProtection="1">
      <alignment horizontal="left"/>
      <protection locked="0"/>
    </xf>
    <xf numFmtId="0" fontId="7" fillId="0" borderId="12" xfId="46" applyFont="1" applyFill="1" applyBorder="1" applyAlignment="1" applyProtection="1">
      <alignment horizontal="left"/>
      <protection locked="0"/>
    </xf>
    <xf numFmtId="0" fontId="4" fillId="35" borderId="0" xfId="46" applyFont="1" applyFill="1" applyBorder="1" applyAlignment="1">
      <alignment horizontal="left"/>
      <protection/>
    </xf>
    <xf numFmtId="0" fontId="4" fillId="35" borderId="0" xfId="46" applyFont="1" applyFill="1" applyAlignment="1">
      <alignment horizontal="left"/>
      <protection/>
    </xf>
    <xf numFmtId="0" fontId="4" fillId="0" borderId="0" xfId="46" applyFont="1" applyAlignment="1">
      <alignment horizontal="left"/>
      <protection/>
    </xf>
    <xf numFmtId="172" fontId="7" fillId="37" borderId="12" xfId="46" applyNumberFormat="1" applyFont="1" applyFill="1" applyBorder="1" applyAlignment="1" applyProtection="1">
      <alignment textRotation="90"/>
      <protection locked="0"/>
    </xf>
    <xf numFmtId="172" fontId="7" fillId="38" borderId="12" xfId="46" applyNumberFormat="1" applyFont="1" applyFill="1" applyBorder="1" applyAlignment="1" applyProtection="1">
      <alignment textRotation="90"/>
      <protection locked="0"/>
    </xf>
    <xf numFmtId="172" fontId="7" fillId="39" borderId="12" xfId="46" applyNumberFormat="1" applyFont="1" applyFill="1" applyBorder="1" applyAlignment="1" applyProtection="1">
      <alignment textRotation="90"/>
      <protection locked="0"/>
    </xf>
    <xf numFmtId="172" fontId="7" fillId="40" borderId="12" xfId="46" applyNumberFormat="1" applyFont="1" applyFill="1" applyBorder="1" applyAlignment="1" applyProtection="1">
      <alignment textRotation="90"/>
      <protection locked="0"/>
    </xf>
    <xf numFmtId="172" fontId="7" fillId="41" borderId="12" xfId="46" applyNumberFormat="1" applyFont="1" applyFill="1" applyBorder="1" applyAlignment="1" applyProtection="1">
      <alignment textRotation="90"/>
      <protection locked="0"/>
    </xf>
    <xf numFmtId="172" fontId="7" fillId="42" borderId="12" xfId="46" applyNumberFormat="1" applyFont="1" applyFill="1" applyBorder="1" applyAlignment="1" applyProtection="1">
      <alignment textRotation="90"/>
      <protection locked="0"/>
    </xf>
    <xf numFmtId="172" fontId="7" fillId="43" borderId="12" xfId="46" applyNumberFormat="1" applyFont="1" applyFill="1" applyBorder="1" applyAlignment="1" applyProtection="1">
      <alignment textRotation="90"/>
      <protection locked="0"/>
    </xf>
    <xf numFmtId="172" fontId="7" fillId="44" borderId="12" xfId="46" applyNumberFormat="1" applyFont="1" applyFill="1" applyBorder="1" applyAlignment="1" applyProtection="1">
      <alignment horizontal="center" textRotation="90"/>
      <protection locked="0"/>
    </xf>
    <xf numFmtId="172" fontId="7" fillId="45" borderId="12" xfId="46" applyNumberFormat="1" applyFont="1" applyFill="1" applyBorder="1" applyAlignment="1" applyProtection="1">
      <alignment horizontal="center" textRotation="90"/>
      <protection locked="0"/>
    </xf>
    <xf numFmtId="172" fontId="7" fillId="46" borderId="12" xfId="46" applyNumberFormat="1" applyFont="1" applyFill="1" applyBorder="1" applyAlignment="1" applyProtection="1">
      <alignment textRotation="90"/>
      <protection locked="0"/>
    </xf>
    <xf numFmtId="172" fontId="7" fillId="47" borderId="12" xfId="46" applyNumberFormat="1" applyFont="1" applyFill="1" applyBorder="1" applyAlignment="1" applyProtection="1">
      <alignment textRotation="90"/>
      <protection locked="0"/>
    </xf>
    <xf numFmtId="172" fontId="7" fillId="48" borderId="12" xfId="46" applyNumberFormat="1" applyFont="1" applyFill="1" applyBorder="1" applyAlignment="1" applyProtection="1">
      <alignment textRotation="90"/>
      <protection locked="0"/>
    </xf>
    <xf numFmtId="172" fontId="7" fillId="49" borderId="12" xfId="46" applyNumberFormat="1" applyFont="1" applyFill="1" applyBorder="1" applyAlignment="1" applyProtection="1">
      <alignment textRotation="90"/>
      <protection locked="0"/>
    </xf>
    <xf numFmtId="172" fontId="7" fillId="50" borderId="12" xfId="46" applyNumberFormat="1" applyFont="1" applyFill="1" applyBorder="1" applyAlignment="1" applyProtection="1">
      <alignment textRotation="90"/>
      <protection locked="0"/>
    </xf>
    <xf numFmtId="172" fontId="7" fillId="51" borderId="12" xfId="46" applyNumberFormat="1" applyFont="1" applyFill="1" applyBorder="1" applyAlignment="1" applyProtection="1">
      <alignment horizontal="center" textRotation="90"/>
      <protection locked="0"/>
    </xf>
    <xf numFmtId="1" fontId="5" fillId="0" borderId="0" xfId="46" applyNumberFormat="1" applyFont="1" applyFill="1" applyProtection="1">
      <alignment/>
      <protection/>
    </xf>
    <xf numFmtId="0" fontId="4" fillId="0" borderId="0" xfId="46" applyFont="1" applyFill="1" applyProtection="1">
      <alignment/>
      <protection locked="0"/>
    </xf>
    <xf numFmtId="0" fontId="4" fillId="0" borderId="0" xfId="46" applyFont="1" applyFill="1" applyBorder="1" applyProtection="1">
      <alignment/>
      <protection locked="0"/>
    </xf>
    <xf numFmtId="0" fontId="0" fillId="0" borderId="15" xfId="46" applyFill="1" applyBorder="1" applyAlignment="1">
      <alignment/>
      <protection/>
    </xf>
    <xf numFmtId="0" fontId="4" fillId="0" borderId="15" xfId="46" applyFont="1" applyFill="1" applyBorder="1" applyProtection="1">
      <alignment/>
      <protection locked="0"/>
    </xf>
    <xf numFmtId="0" fontId="6" fillId="0" borderId="16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center" vertical="center"/>
      <protection locked="0"/>
    </xf>
    <xf numFmtId="0" fontId="0" fillId="0" borderId="0" xfId="46" applyAlignment="1">
      <alignment horizontal="center" vertical="center"/>
      <protection/>
    </xf>
    <xf numFmtId="0" fontId="0" fillId="0" borderId="0" xfId="46" applyFill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 textRotation="90"/>
      <protection/>
    </xf>
    <xf numFmtId="0" fontId="0" fillId="35" borderId="0" xfId="46" applyFill="1" applyBorder="1" applyAlignment="1">
      <alignment horizontal="center" vertical="center"/>
      <protection/>
    </xf>
    <xf numFmtId="172" fontId="7" fillId="52" borderId="12" xfId="46" applyNumberFormat="1" applyFont="1" applyFill="1" applyBorder="1" applyAlignment="1" applyProtection="1">
      <alignment textRotation="90"/>
      <protection locked="0"/>
    </xf>
    <xf numFmtId="172" fontId="7" fillId="53" borderId="12" xfId="46" applyNumberFormat="1" applyFont="1" applyFill="1" applyBorder="1" applyAlignment="1" applyProtection="1">
      <alignment textRotation="90"/>
      <protection locked="0"/>
    </xf>
    <xf numFmtId="0" fontId="7" fillId="54" borderId="17" xfId="46" applyFont="1" applyFill="1" applyBorder="1" applyAlignment="1" applyProtection="1">
      <alignment horizontal="center" vertical="center" textRotation="90" wrapText="1"/>
      <protection locked="0"/>
    </xf>
    <xf numFmtId="172" fontId="7" fillId="55" borderId="12" xfId="46" applyNumberFormat="1" applyFont="1" applyFill="1" applyBorder="1" applyAlignment="1" applyProtection="1">
      <alignment textRotation="90"/>
      <protection locked="0"/>
    </xf>
    <xf numFmtId="172" fontId="7" fillId="56" borderId="12" xfId="46" applyNumberFormat="1" applyFont="1" applyFill="1" applyBorder="1" applyAlignment="1" applyProtection="1">
      <alignment textRotation="90"/>
      <protection locked="0"/>
    </xf>
    <xf numFmtId="172" fontId="7" fillId="57" borderId="12" xfId="46" applyNumberFormat="1" applyFont="1" applyFill="1" applyBorder="1" applyAlignment="1" applyProtection="1">
      <alignment textRotation="90"/>
      <protection locked="0"/>
    </xf>
    <xf numFmtId="0" fontId="7" fillId="58" borderId="17" xfId="46" applyFont="1" applyFill="1" applyBorder="1" applyAlignment="1" applyProtection="1">
      <alignment horizontal="center" vertical="center" textRotation="90" wrapText="1"/>
      <protection locked="0"/>
    </xf>
    <xf numFmtId="172" fontId="7" fillId="59" borderId="12" xfId="46" applyNumberFormat="1" applyFont="1" applyFill="1" applyBorder="1" applyAlignment="1" applyProtection="1">
      <alignment horizontal="center" textRotation="90"/>
      <protection locked="0"/>
    </xf>
    <xf numFmtId="0" fontId="0" fillId="35" borderId="0" xfId="46" applyNumberFormat="1" applyFont="1" applyFill="1">
      <alignment/>
      <protection/>
    </xf>
    <xf numFmtId="0" fontId="7" fillId="0" borderId="18" xfId="46" applyFont="1" applyFill="1" applyBorder="1" applyAlignment="1" applyProtection="1">
      <alignment horizontal="center" vertical="center" textRotation="90" wrapText="1"/>
      <protection locked="0"/>
    </xf>
    <xf numFmtId="0" fontId="7" fillId="0" borderId="19" xfId="46" applyFont="1" applyFill="1" applyBorder="1" applyAlignment="1" applyProtection="1">
      <alignment horizontal="center" vertical="center" textRotation="90" wrapText="1"/>
      <protection locked="0"/>
    </xf>
    <xf numFmtId="0" fontId="7" fillId="0" borderId="17" xfId="46" applyFont="1" applyFill="1" applyBorder="1" applyAlignment="1" applyProtection="1">
      <alignment horizontal="center" vertical="center" textRotation="90" wrapText="1"/>
      <protection locked="0"/>
    </xf>
    <xf numFmtId="0" fontId="7" fillId="0" borderId="17" xfId="46" applyFont="1" applyFill="1" applyBorder="1" applyAlignment="1" applyProtection="1">
      <alignment horizontal="center" vertical="center" textRotation="90" wrapText="1"/>
      <protection/>
    </xf>
    <xf numFmtId="0" fontId="7" fillId="0" borderId="20" xfId="46" applyFont="1" applyFill="1" applyBorder="1" applyAlignment="1" applyProtection="1">
      <alignment horizontal="center" vertical="center" textRotation="90"/>
      <protection/>
    </xf>
    <xf numFmtId="0" fontId="7" fillId="0" borderId="0" xfId="46" applyFont="1" applyFill="1" applyBorder="1" applyAlignment="1" applyProtection="1">
      <alignment horizontal="center" vertical="center" textRotation="90" wrapText="1"/>
      <protection/>
    </xf>
    <xf numFmtId="2" fontId="7" fillId="36" borderId="21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2" xfId="46" applyFont="1" applyFill="1" applyBorder="1" applyAlignment="1" applyProtection="1">
      <alignment horizontal="center" vertical="center" textRotation="90" wrapText="1"/>
      <protection locked="0"/>
    </xf>
    <xf numFmtId="0" fontId="7" fillId="41" borderId="22" xfId="46" applyFont="1" applyFill="1" applyBorder="1" applyAlignment="1" applyProtection="1">
      <alignment horizontal="center" vertical="center" textRotation="90" wrapText="1"/>
      <protection locked="0"/>
    </xf>
    <xf numFmtId="14" fontId="7" fillId="40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48" borderId="22" xfId="46" applyFont="1" applyFill="1" applyBorder="1" applyAlignment="1" applyProtection="1">
      <alignment horizontal="center" vertical="center" textRotation="90" wrapText="1"/>
      <protection locked="0"/>
    </xf>
    <xf numFmtId="0" fontId="7" fillId="49" borderId="22" xfId="46" applyFont="1" applyFill="1" applyBorder="1" applyAlignment="1" applyProtection="1">
      <alignment horizontal="center" vertical="center" textRotation="90" wrapText="1"/>
      <protection locked="0"/>
    </xf>
    <xf numFmtId="0" fontId="7" fillId="51" borderId="22" xfId="46" applyFont="1" applyFill="1" applyBorder="1" applyAlignment="1" applyProtection="1">
      <alignment horizontal="center" vertical="center" textRotation="90" wrapText="1"/>
      <protection locked="0"/>
    </xf>
    <xf numFmtId="0" fontId="7" fillId="44" borderId="22" xfId="46" applyFont="1" applyFill="1" applyBorder="1" applyAlignment="1" applyProtection="1">
      <alignment horizontal="center" vertical="center" textRotation="90" wrapText="1"/>
      <protection locked="0"/>
    </xf>
    <xf numFmtId="0" fontId="7" fillId="56" borderId="22" xfId="46" applyFont="1" applyFill="1" applyBorder="1" applyAlignment="1" applyProtection="1">
      <alignment horizontal="center" vertical="center" textRotation="90" wrapText="1"/>
      <protection locked="0"/>
    </xf>
    <xf numFmtId="0" fontId="7" fillId="37" borderId="22" xfId="46" applyFont="1" applyFill="1" applyBorder="1" applyAlignment="1" applyProtection="1">
      <alignment horizontal="center" vertical="center" textRotation="90" wrapText="1"/>
      <protection locked="0"/>
    </xf>
    <xf numFmtId="0" fontId="7" fillId="39" borderId="22" xfId="46" applyFont="1" applyFill="1" applyBorder="1" applyAlignment="1" applyProtection="1">
      <alignment horizontal="center" vertical="center" textRotation="90" wrapText="1"/>
      <protection locked="0"/>
    </xf>
    <xf numFmtId="0" fontId="7" fillId="55" borderId="22" xfId="46" applyFont="1" applyFill="1" applyBorder="1" applyAlignment="1" applyProtection="1">
      <alignment horizontal="center" vertical="center" textRotation="90" wrapText="1"/>
      <protection locked="0"/>
    </xf>
    <xf numFmtId="0" fontId="7" fillId="47" borderId="22" xfId="46" applyFont="1" applyFill="1" applyBorder="1" applyAlignment="1" applyProtection="1">
      <alignment horizontal="center" vertical="center" textRotation="90" wrapText="1"/>
      <protection locked="0"/>
    </xf>
    <xf numFmtId="14" fontId="7" fillId="46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50" borderId="22" xfId="46" applyFont="1" applyFill="1" applyBorder="1" applyAlignment="1" applyProtection="1">
      <alignment horizontal="center" vertical="center" textRotation="90" wrapText="1"/>
      <protection locked="0"/>
    </xf>
    <xf numFmtId="0" fontId="7" fillId="60" borderId="22" xfId="46" applyFont="1" applyFill="1" applyBorder="1" applyAlignment="1" applyProtection="1">
      <alignment horizontal="center" vertical="center" textRotation="90" wrapText="1"/>
      <protection locked="0"/>
    </xf>
    <xf numFmtId="0" fontId="7" fillId="61" borderId="22" xfId="46" applyFont="1" applyFill="1" applyBorder="1" applyAlignment="1" applyProtection="1">
      <alignment horizontal="center" vertical="center" textRotation="90" wrapText="1"/>
      <protection locked="0"/>
    </xf>
    <xf numFmtId="0" fontId="7" fillId="62" borderId="22" xfId="46" applyNumberFormat="1" applyFont="1" applyFill="1" applyBorder="1" applyAlignment="1" applyProtection="1">
      <alignment horizontal="center" vertical="center" textRotation="90"/>
      <protection locked="0"/>
    </xf>
    <xf numFmtId="0" fontId="7" fillId="62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63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64" borderId="22" xfId="46" applyFont="1" applyFill="1" applyBorder="1" applyAlignment="1" applyProtection="1">
      <alignment horizontal="center" vertical="center" textRotation="90" wrapText="1"/>
      <protection locked="0"/>
    </xf>
    <xf numFmtId="0" fontId="7" fillId="65" borderId="22" xfId="46" applyFont="1" applyFill="1" applyBorder="1" applyAlignment="1" applyProtection="1">
      <alignment horizontal="center" vertical="center" textRotation="90" wrapText="1"/>
      <protection locked="0"/>
    </xf>
    <xf numFmtId="0" fontId="7" fillId="54" borderId="22" xfId="46" applyFont="1" applyFill="1" applyBorder="1" applyAlignment="1" applyProtection="1">
      <alignment horizontal="center" vertical="center" textRotation="90" wrapText="1"/>
      <protection locked="0"/>
    </xf>
    <xf numFmtId="0" fontId="7" fillId="38" borderId="22" xfId="46" applyFont="1" applyFill="1" applyBorder="1" applyAlignment="1" applyProtection="1">
      <alignment horizontal="center" vertical="center" textRotation="90" wrapText="1"/>
      <protection locked="0"/>
    </xf>
    <xf numFmtId="0" fontId="7" fillId="40" borderId="22" xfId="46" applyFont="1" applyFill="1" applyBorder="1" applyAlignment="1" applyProtection="1">
      <alignment horizontal="center" vertical="center" textRotation="90" wrapText="1"/>
      <protection locked="0"/>
    </xf>
    <xf numFmtId="14" fontId="7" fillId="42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7" fillId="46" borderId="22" xfId="46" applyFont="1" applyFill="1" applyBorder="1" applyAlignment="1" applyProtection="1">
      <alignment horizontal="center" vertical="center" textRotation="90" wrapText="1"/>
      <protection locked="0"/>
    </xf>
    <xf numFmtId="0" fontId="11" fillId="66" borderId="23" xfId="46" applyFont="1" applyFill="1" applyBorder="1" applyAlignment="1" applyProtection="1">
      <alignment horizontal="center"/>
      <protection locked="0"/>
    </xf>
    <xf numFmtId="0" fontId="4" fillId="66" borderId="23" xfId="46" applyFont="1" applyFill="1" applyBorder="1" applyAlignment="1" applyProtection="1">
      <alignment horizontal="left"/>
      <protection locked="0"/>
    </xf>
    <xf numFmtId="172" fontId="4" fillId="0" borderId="23" xfId="46" applyNumberFormat="1" applyFont="1" applyFill="1" applyBorder="1" applyAlignment="1" applyProtection="1">
      <alignment horizontal="left"/>
      <protection locked="0"/>
    </xf>
    <xf numFmtId="49" fontId="4" fillId="0" borderId="23" xfId="46" applyNumberFormat="1" applyFont="1" applyFill="1" applyBorder="1" applyAlignment="1" applyProtection="1">
      <alignment horizontal="left"/>
      <protection locked="0"/>
    </xf>
    <xf numFmtId="0" fontId="21" fillId="0" borderId="23" xfId="54" applyFont="1" applyBorder="1">
      <alignment/>
      <protection/>
    </xf>
    <xf numFmtId="0" fontId="0" fillId="0" borderId="23" xfId="46" applyFont="1" applyBorder="1" applyAlignment="1">
      <alignment horizontal="left"/>
      <protection/>
    </xf>
    <xf numFmtId="2" fontId="4" fillId="0" borderId="23" xfId="46" applyNumberFormat="1" applyFont="1" applyFill="1" applyBorder="1" applyAlignment="1" applyProtection="1">
      <alignment horizontal="left"/>
      <protection/>
    </xf>
    <xf numFmtId="1" fontId="4" fillId="0" borderId="23" xfId="46" applyNumberFormat="1" applyFont="1" applyFill="1" applyBorder="1" applyAlignment="1" applyProtection="1">
      <alignment horizontal="left"/>
      <protection/>
    </xf>
    <xf numFmtId="2" fontId="4" fillId="36" borderId="23" xfId="46" applyNumberFormat="1" applyFont="1" applyFill="1" applyBorder="1" applyProtection="1">
      <alignment/>
      <protection/>
    </xf>
    <xf numFmtId="0" fontId="4" fillId="36" borderId="23" xfId="46" applyFont="1" applyFill="1" applyBorder="1" applyProtection="1">
      <alignment/>
      <protection/>
    </xf>
    <xf numFmtId="0" fontId="7" fillId="36" borderId="23" xfId="46" applyFont="1" applyFill="1" applyBorder="1" applyProtection="1">
      <alignment/>
      <protection/>
    </xf>
    <xf numFmtId="0" fontId="4" fillId="36" borderId="23" xfId="46" applyNumberFormat="1" applyFont="1" applyFill="1" applyBorder="1" applyProtection="1">
      <alignment/>
      <protection/>
    </xf>
    <xf numFmtId="9" fontId="7" fillId="36" borderId="23" xfId="63" applyFont="1" applyFill="1" applyBorder="1" applyAlignment="1" applyProtection="1">
      <alignment readingOrder="1"/>
      <protection/>
    </xf>
    <xf numFmtId="0" fontId="9" fillId="41" borderId="23" xfId="46" applyFont="1" applyFill="1" applyBorder="1" applyAlignment="1" applyProtection="1">
      <alignment horizontal="center"/>
      <protection locked="0"/>
    </xf>
    <xf numFmtId="0" fontId="9" fillId="67" borderId="23" xfId="46" applyFont="1" applyFill="1" applyBorder="1" applyAlignment="1" applyProtection="1">
      <alignment horizontal="center"/>
      <protection locked="0"/>
    </xf>
    <xf numFmtId="0" fontId="9" fillId="68" borderId="23" xfId="46" applyFont="1" applyFill="1" applyBorder="1" applyAlignment="1" applyProtection="1">
      <alignment horizontal="center"/>
      <protection locked="0"/>
    </xf>
    <xf numFmtId="0" fontId="9" fillId="49" borderId="23" xfId="46" applyFont="1" applyFill="1" applyBorder="1" applyAlignment="1" applyProtection="1">
      <alignment horizontal="center"/>
      <protection locked="0"/>
    </xf>
    <xf numFmtId="0" fontId="7" fillId="58" borderId="23" xfId="63" applyNumberFormat="1" applyFont="1" applyFill="1" applyBorder="1" applyAlignment="1" applyProtection="1">
      <alignment readingOrder="1"/>
      <protection/>
    </xf>
    <xf numFmtId="0" fontId="9" fillId="69" borderId="23" xfId="46" applyNumberFormat="1" applyFont="1" applyFill="1" applyBorder="1" applyAlignment="1" applyProtection="1">
      <alignment horizontal="center"/>
      <protection locked="0"/>
    </xf>
    <xf numFmtId="0" fontId="9" fillId="69" borderId="23" xfId="46" applyFont="1" applyFill="1" applyBorder="1" applyAlignment="1" applyProtection="1">
      <alignment horizontal="center"/>
      <protection locked="0"/>
    </xf>
    <xf numFmtId="0" fontId="9" fillId="56" borderId="23" xfId="46" applyFont="1" applyFill="1" applyBorder="1" applyProtection="1">
      <alignment/>
      <protection locked="0"/>
    </xf>
    <xf numFmtId="0" fontId="9" fillId="57" borderId="23" xfId="46" applyFont="1" applyFill="1" applyBorder="1" applyAlignment="1" applyProtection="1">
      <alignment horizontal="center"/>
      <protection locked="0"/>
    </xf>
    <xf numFmtId="0" fontId="9" fillId="70" borderId="23" xfId="46" applyFont="1" applyFill="1" applyBorder="1" applyAlignment="1" applyProtection="1">
      <alignment horizontal="center"/>
      <protection locked="0"/>
    </xf>
    <xf numFmtId="0" fontId="9" fillId="39" borderId="23" xfId="46" applyFont="1" applyFill="1" applyBorder="1" applyAlignment="1" applyProtection="1">
      <alignment horizontal="center"/>
      <protection locked="0"/>
    </xf>
    <xf numFmtId="0" fontId="9" fillId="71" borderId="23" xfId="46" applyFont="1" applyFill="1" applyBorder="1" applyAlignment="1" applyProtection="1">
      <alignment horizontal="center"/>
      <protection locked="0"/>
    </xf>
    <xf numFmtId="0" fontId="9" fillId="47" borderId="23" xfId="46" applyFont="1" applyFill="1" applyBorder="1" applyAlignment="1" applyProtection="1">
      <alignment horizontal="center"/>
      <protection locked="0"/>
    </xf>
    <xf numFmtId="0" fontId="9" fillId="46" borderId="23" xfId="46" applyFont="1" applyFill="1" applyBorder="1" applyAlignment="1" applyProtection="1">
      <alignment horizontal="center"/>
      <protection locked="0"/>
    </xf>
    <xf numFmtId="0" fontId="9" fillId="50" borderId="23" xfId="46" applyFont="1" applyFill="1" applyBorder="1" applyAlignment="1" applyProtection="1">
      <alignment horizontal="center"/>
      <protection locked="0"/>
    </xf>
    <xf numFmtId="0" fontId="7" fillId="54" borderId="23" xfId="63" applyNumberFormat="1" applyFont="1" applyFill="1" applyBorder="1" applyAlignment="1" applyProtection="1">
      <alignment readingOrder="1"/>
      <protection/>
    </xf>
    <xf numFmtId="0" fontId="9" fillId="60" borderId="23" xfId="46" applyFont="1" applyFill="1" applyBorder="1" applyAlignment="1" applyProtection="1">
      <alignment horizontal="center"/>
      <protection locked="0"/>
    </xf>
    <xf numFmtId="0" fontId="9" fillId="72" borderId="23" xfId="46" applyFont="1" applyFill="1" applyBorder="1" applyAlignment="1" applyProtection="1">
      <alignment horizontal="center"/>
      <protection locked="0"/>
    </xf>
    <xf numFmtId="0" fontId="7" fillId="62" borderId="23" xfId="63" applyNumberFormat="1" applyFont="1" applyFill="1" applyBorder="1" applyAlignment="1" applyProtection="1">
      <alignment readingOrder="1"/>
      <protection/>
    </xf>
    <xf numFmtId="0" fontId="7" fillId="63" borderId="23" xfId="63" applyNumberFormat="1" applyFont="1" applyFill="1" applyBorder="1" applyAlignment="1" applyProtection="1">
      <alignment readingOrder="1"/>
      <protection/>
    </xf>
    <xf numFmtId="0" fontId="7" fillId="64" borderId="23" xfId="63" applyNumberFormat="1" applyFont="1" applyFill="1" applyBorder="1" applyAlignment="1" applyProtection="1">
      <alignment horizontal="center" readingOrder="1"/>
      <protection/>
    </xf>
    <xf numFmtId="0" fontId="7" fillId="65" borderId="23" xfId="63" applyNumberFormat="1" applyFont="1" applyFill="1" applyBorder="1" applyAlignment="1" applyProtection="1">
      <alignment horizontal="center" readingOrder="1"/>
      <protection/>
    </xf>
    <xf numFmtId="0" fontId="7" fillId="54" borderId="23" xfId="63" applyNumberFormat="1" applyFont="1" applyFill="1" applyBorder="1" applyAlignment="1" applyProtection="1">
      <alignment horizontal="center" readingOrder="1"/>
      <protection/>
    </xf>
    <xf numFmtId="0" fontId="9" fillId="38" borderId="23" xfId="46" applyFont="1" applyFill="1" applyBorder="1" applyAlignment="1" applyProtection="1">
      <alignment horizontal="center"/>
      <protection locked="0"/>
    </xf>
    <xf numFmtId="0" fontId="9" fillId="73" borderId="23" xfId="46" applyFont="1" applyFill="1" applyBorder="1" applyAlignment="1" applyProtection="1">
      <alignment horizontal="center"/>
      <protection locked="0"/>
    </xf>
    <xf numFmtId="172" fontId="4" fillId="0" borderId="23" xfId="46" applyNumberFormat="1" applyFont="1" applyFill="1" applyBorder="1" applyProtection="1">
      <alignment/>
      <protection locked="0"/>
    </xf>
    <xf numFmtId="1" fontId="7" fillId="0" borderId="23" xfId="46" applyNumberFormat="1" applyFont="1" applyFill="1" applyBorder="1" applyAlignment="1" applyProtection="1">
      <alignment readingOrder="1"/>
      <protection/>
    </xf>
    <xf numFmtId="0" fontId="11" fillId="74" borderId="23" xfId="46" applyFont="1" applyFill="1" applyBorder="1" applyAlignment="1" applyProtection="1">
      <alignment horizontal="center"/>
      <protection locked="0"/>
    </xf>
    <xf numFmtId="0" fontId="4" fillId="74" borderId="23" xfId="46" applyFont="1" applyFill="1" applyBorder="1" applyAlignment="1" applyProtection="1">
      <alignment horizontal="left"/>
      <protection locked="0"/>
    </xf>
    <xf numFmtId="172" fontId="4" fillId="0" borderId="23" xfId="46" applyNumberFormat="1" applyFont="1" applyBorder="1" applyAlignment="1">
      <alignment horizontal="left"/>
      <protection/>
    </xf>
    <xf numFmtId="49" fontId="4" fillId="0" borderId="23" xfId="46" applyNumberFormat="1" applyFont="1" applyBorder="1" applyAlignment="1">
      <alignment horizontal="left"/>
      <protection/>
    </xf>
    <xf numFmtId="0" fontId="0" fillId="0" borderId="23" xfId="46" applyFont="1" applyBorder="1" applyAlignment="1">
      <alignment horizontal="left"/>
      <protection/>
    </xf>
    <xf numFmtId="49" fontId="4" fillId="0" borderId="23" xfId="46" applyNumberFormat="1" applyFont="1" applyFill="1" applyBorder="1" applyAlignment="1">
      <alignment horizontal="left"/>
      <protection/>
    </xf>
    <xf numFmtId="0" fontId="21" fillId="0" borderId="23" xfId="54" applyNumberFormat="1" applyFont="1" applyFill="1" applyBorder="1" applyAlignment="1" applyProtection="1">
      <alignment horizontal="left"/>
      <protection/>
    </xf>
    <xf numFmtId="0" fontId="0" fillId="0" borderId="23" xfId="46" applyFont="1" applyFill="1" applyBorder="1" applyAlignment="1">
      <alignment horizontal="left"/>
      <protection/>
    </xf>
    <xf numFmtId="0" fontId="9" fillId="41" borderId="23" xfId="46" applyFont="1" applyFill="1" applyBorder="1" applyAlignment="1">
      <alignment horizontal="center"/>
      <protection/>
    </xf>
    <xf numFmtId="0" fontId="9" fillId="67" borderId="23" xfId="46" applyFont="1" applyFill="1" applyBorder="1" applyAlignment="1">
      <alignment horizontal="center"/>
      <protection/>
    </xf>
    <xf numFmtId="0" fontId="9" fillId="68" borderId="23" xfId="46" applyFont="1" applyFill="1" applyBorder="1" applyAlignment="1">
      <alignment horizontal="center"/>
      <protection/>
    </xf>
    <xf numFmtId="0" fontId="9" fillId="49" borderId="23" xfId="46" applyFont="1" applyFill="1" applyBorder="1" applyAlignment="1">
      <alignment horizontal="center"/>
      <protection/>
    </xf>
    <xf numFmtId="0" fontId="9" fillId="69" borderId="23" xfId="46" applyNumberFormat="1" applyFont="1" applyFill="1" applyBorder="1" applyAlignment="1">
      <alignment horizontal="center"/>
      <protection/>
    </xf>
    <xf numFmtId="0" fontId="9" fillId="69" borderId="23" xfId="46" applyFont="1" applyFill="1" applyBorder="1" applyAlignment="1">
      <alignment horizontal="center"/>
      <protection/>
    </xf>
    <xf numFmtId="0" fontId="14" fillId="56" borderId="23" xfId="46" applyFont="1" applyFill="1" applyBorder="1">
      <alignment/>
      <protection/>
    </xf>
    <xf numFmtId="0" fontId="9" fillId="57" borderId="23" xfId="46" applyFont="1" applyFill="1" applyBorder="1" applyAlignment="1">
      <alignment horizontal="center"/>
      <protection/>
    </xf>
    <xf numFmtId="0" fontId="9" fillId="70" borderId="23" xfId="46" applyFont="1" applyFill="1" applyBorder="1" applyAlignment="1">
      <alignment horizontal="center"/>
      <protection/>
    </xf>
    <xf numFmtId="0" fontId="9" fillId="39" borderId="23" xfId="46" applyFont="1" applyFill="1" applyBorder="1" applyAlignment="1">
      <alignment horizontal="center"/>
      <protection/>
    </xf>
    <xf numFmtId="0" fontId="9" fillId="71" borderId="23" xfId="46" applyFont="1" applyFill="1" applyBorder="1" applyAlignment="1">
      <alignment horizontal="center"/>
      <protection/>
    </xf>
    <xf numFmtId="0" fontId="9" fillId="47" borderId="23" xfId="46" applyFont="1" applyFill="1" applyBorder="1" applyAlignment="1">
      <alignment horizontal="center"/>
      <protection/>
    </xf>
    <xf numFmtId="0" fontId="9" fillId="46" borderId="23" xfId="46" applyFont="1" applyFill="1" applyBorder="1" applyAlignment="1">
      <alignment horizontal="center"/>
      <protection/>
    </xf>
    <xf numFmtId="0" fontId="9" fillId="50" borderId="23" xfId="46" applyFont="1" applyFill="1" applyBorder="1" applyAlignment="1">
      <alignment horizontal="center"/>
      <protection/>
    </xf>
    <xf numFmtId="0" fontId="9" fillId="60" borderId="23" xfId="46" applyFont="1" applyFill="1" applyBorder="1" applyAlignment="1">
      <alignment horizontal="center"/>
      <protection/>
    </xf>
    <xf numFmtId="0" fontId="9" fillId="72" borderId="23" xfId="46" applyFont="1" applyFill="1" applyBorder="1" applyAlignment="1">
      <alignment horizontal="center"/>
      <protection/>
    </xf>
    <xf numFmtId="0" fontId="9" fillId="38" borderId="23" xfId="46" applyFont="1" applyFill="1" applyBorder="1" applyAlignment="1">
      <alignment horizontal="center"/>
      <protection/>
    </xf>
    <xf numFmtId="0" fontId="9" fillId="73" borderId="23" xfId="46" applyFont="1" applyFill="1" applyBorder="1" applyAlignment="1">
      <alignment horizontal="center"/>
      <protection/>
    </xf>
    <xf numFmtId="172" fontId="0" fillId="0" borderId="23" xfId="46" applyNumberFormat="1" applyFont="1" applyFill="1" applyBorder="1" applyAlignment="1" applyProtection="1">
      <alignment horizontal="left"/>
      <protection locked="0"/>
    </xf>
    <xf numFmtId="0" fontId="11" fillId="75" borderId="23" xfId="46" applyFont="1" applyFill="1" applyBorder="1" applyAlignment="1" applyProtection="1">
      <alignment horizontal="center"/>
      <protection locked="0"/>
    </xf>
    <xf numFmtId="0" fontId="4" fillId="75" borderId="23" xfId="46" applyFont="1" applyFill="1" applyBorder="1" applyAlignment="1" applyProtection="1">
      <alignment horizontal="left"/>
      <protection locked="0"/>
    </xf>
    <xf numFmtId="0" fontId="0" fillId="0" borderId="23" xfId="46" applyFont="1" applyFill="1" applyBorder="1" applyAlignment="1">
      <alignment horizontal="left"/>
      <protection/>
    </xf>
    <xf numFmtId="0" fontId="11" fillId="76" borderId="23" xfId="46" applyFont="1" applyFill="1" applyBorder="1" applyAlignment="1" applyProtection="1">
      <alignment horizontal="center"/>
      <protection locked="0"/>
    </xf>
    <xf numFmtId="0" fontId="4" fillId="76" borderId="23" xfId="46" applyFont="1" applyFill="1" applyBorder="1" applyAlignment="1" applyProtection="1">
      <alignment horizontal="left"/>
      <protection locked="0"/>
    </xf>
    <xf numFmtId="172" fontId="0" fillId="0" borderId="23" xfId="46" applyNumberFormat="1" applyFont="1" applyFill="1" applyBorder="1" applyAlignment="1" applyProtection="1">
      <alignment horizontal="left"/>
      <protection locked="0"/>
    </xf>
    <xf numFmtId="0" fontId="11" fillId="77" borderId="23" xfId="46" applyFont="1" applyFill="1" applyBorder="1" applyAlignment="1">
      <alignment horizontal="center"/>
      <protection/>
    </xf>
    <xf numFmtId="0" fontId="4" fillId="77" borderId="23" xfId="46" applyFont="1" applyFill="1" applyBorder="1">
      <alignment/>
      <protection/>
    </xf>
    <xf numFmtId="0" fontId="9" fillId="78" borderId="23" xfId="46" applyFont="1" applyFill="1" applyBorder="1" applyAlignment="1">
      <alignment horizontal="center"/>
      <protection/>
    </xf>
    <xf numFmtId="0" fontId="9" fillId="79" borderId="23" xfId="46" applyFont="1" applyFill="1" applyBorder="1" applyAlignment="1">
      <alignment horizontal="center"/>
      <protection/>
    </xf>
    <xf numFmtId="0" fontId="9" fillId="80" borderId="23" xfId="46" applyFont="1" applyFill="1" applyBorder="1" applyAlignment="1">
      <alignment horizontal="center"/>
      <protection/>
    </xf>
    <xf numFmtId="0" fontId="9" fillId="15" borderId="23" xfId="46" applyFont="1" applyFill="1" applyBorder="1" applyAlignment="1">
      <alignment horizontal="center"/>
      <protection/>
    </xf>
    <xf numFmtId="0" fontId="9" fillId="81" borderId="23" xfId="46" applyNumberFormat="1" applyFont="1" applyFill="1" applyBorder="1" applyAlignment="1">
      <alignment horizontal="center"/>
      <protection/>
    </xf>
    <xf numFmtId="0" fontId="9" fillId="81" borderId="23" xfId="46" applyFont="1" applyFill="1" applyBorder="1" applyAlignment="1">
      <alignment horizontal="center"/>
      <protection/>
    </xf>
    <xf numFmtId="0" fontId="14" fillId="82" borderId="23" xfId="46" applyFont="1" applyFill="1" applyBorder="1">
      <alignment/>
      <protection/>
    </xf>
    <xf numFmtId="0" fontId="9" fillId="82" borderId="23" xfId="46" applyFont="1" applyFill="1" applyBorder="1" applyAlignment="1">
      <alignment horizontal="center"/>
      <protection/>
    </xf>
    <xf numFmtId="0" fontId="9" fillId="3" borderId="23" xfId="46" applyFont="1" applyFill="1" applyBorder="1" applyAlignment="1">
      <alignment horizontal="center"/>
      <protection/>
    </xf>
    <xf numFmtId="0" fontId="9" fillId="77" borderId="23" xfId="46" applyFont="1" applyFill="1" applyBorder="1" applyAlignment="1">
      <alignment horizontal="center"/>
      <protection/>
    </xf>
    <xf numFmtId="0" fontId="9" fillId="83" borderId="23" xfId="46" applyFont="1" applyFill="1" applyBorder="1" applyAlignment="1">
      <alignment horizontal="center"/>
      <protection/>
    </xf>
    <xf numFmtId="0" fontId="9" fillId="84" borderId="23" xfId="46" applyFont="1" applyFill="1" applyBorder="1" applyAlignment="1">
      <alignment horizontal="center"/>
      <protection/>
    </xf>
    <xf numFmtId="0" fontId="9" fillId="85" borderId="23" xfId="46" applyFont="1" applyFill="1" applyBorder="1" applyAlignment="1">
      <alignment horizontal="center"/>
      <protection/>
    </xf>
    <xf numFmtId="0" fontId="9" fillId="86" borderId="23" xfId="46" applyFont="1" applyFill="1" applyBorder="1" applyAlignment="1">
      <alignment horizontal="center"/>
      <protection/>
    </xf>
    <xf numFmtId="0" fontId="9" fillId="19" borderId="23" xfId="46" applyFont="1" applyFill="1" applyBorder="1" applyAlignment="1">
      <alignment horizontal="center"/>
      <protection/>
    </xf>
    <xf numFmtId="0" fontId="11" fillId="87" borderId="23" xfId="46" applyFont="1" applyFill="1" applyBorder="1" applyAlignment="1">
      <alignment horizontal="center"/>
      <protection/>
    </xf>
    <xf numFmtId="0" fontId="4" fillId="87" borderId="23" xfId="46" applyFont="1" applyFill="1" applyBorder="1">
      <alignment/>
      <protection/>
    </xf>
    <xf numFmtId="172" fontId="4" fillId="0" borderId="23" xfId="46" applyNumberFormat="1" applyFont="1" applyFill="1" applyBorder="1" applyAlignment="1">
      <alignment horizontal="left"/>
      <protection/>
    </xf>
    <xf numFmtId="0" fontId="11" fillId="88" borderId="23" xfId="46" applyFont="1" applyFill="1" applyBorder="1" applyAlignment="1" applyProtection="1">
      <alignment horizontal="center"/>
      <protection locked="0"/>
    </xf>
    <xf numFmtId="0" fontId="4" fillId="88" borderId="23" xfId="46" applyFont="1" applyFill="1" applyBorder="1" applyAlignment="1" applyProtection="1">
      <alignment horizontal="left"/>
      <protection locked="0"/>
    </xf>
    <xf numFmtId="0" fontId="4" fillId="35" borderId="23" xfId="46" applyFont="1" applyFill="1" applyBorder="1" applyAlignment="1" quotePrefix="1">
      <alignment horizontal="left"/>
      <protection/>
    </xf>
    <xf numFmtId="0" fontId="0" fillId="78" borderId="23" xfId="46" applyFill="1" applyBorder="1">
      <alignment/>
      <protection/>
    </xf>
    <xf numFmtId="0" fontId="0" fillId="80" borderId="23" xfId="46" applyFill="1" applyBorder="1">
      <alignment/>
      <protection/>
    </xf>
    <xf numFmtId="49" fontId="4" fillId="0" borderId="23" xfId="0" applyNumberFormat="1" applyFont="1" applyBorder="1" applyAlignment="1">
      <alignment horizontal="left" vertical="center" wrapText="1"/>
    </xf>
    <xf numFmtId="0" fontId="4" fillId="89" borderId="23" xfId="46" applyFont="1" applyFill="1" applyBorder="1" applyAlignment="1">
      <alignment horizontal="left"/>
      <protection/>
    </xf>
    <xf numFmtId="0" fontId="11" fillId="90" borderId="23" xfId="46" applyFont="1" applyFill="1" applyBorder="1" applyAlignment="1" applyProtection="1">
      <alignment horizontal="center"/>
      <protection locked="0"/>
    </xf>
    <xf numFmtId="0" fontId="4" fillId="90" borderId="23" xfId="46" applyFont="1" applyFill="1" applyBorder="1" applyAlignment="1" applyProtection="1">
      <alignment horizontal="left"/>
      <protection locked="0"/>
    </xf>
    <xf numFmtId="0" fontId="11" fillId="91" borderId="23" xfId="46" applyFont="1" applyFill="1" applyBorder="1" applyAlignment="1" applyProtection="1">
      <alignment horizontal="center"/>
      <protection locked="0"/>
    </xf>
    <xf numFmtId="0" fontId="4" fillId="91" borderId="23" xfId="46" applyFont="1" applyFill="1" applyBorder="1" applyAlignment="1" applyProtection="1">
      <alignment horizontal="left"/>
      <protection locked="0"/>
    </xf>
    <xf numFmtId="0" fontId="9" fillId="56" borderId="23" xfId="46" applyFont="1" applyFill="1" applyBorder="1" applyAlignment="1" applyProtection="1">
      <alignment horizontal="center"/>
      <protection locked="0"/>
    </xf>
    <xf numFmtId="0" fontId="14" fillId="56" borderId="23" xfId="46" applyFont="1" applyFill="1" applyBorder="1" applyAlignment="1">
      <alignment horizontal="center"/>
      <protection/>
    </xf>
    <xf numFmtId="0" fontId="11" fillId="92" borderId="23" xfId="46" applyFont="1" applyFill="1" applyBorder="1" applyAlignment="1" applyProtection="1">
      <alignment horizontal="center"/>
      <protection locked="0"/>
    </xf>
    <xf numFmtId="0" fontId="4" fillId="92" borderId="23" xfId="46" applyFont="1" applyFill="1" applyBorder="1" applyAlignment="1" applyProtection="1">
      <alignment horizontal="left"/>
      <protection locked="0"/>
    </xf>
    <xf numFmtId="0" fontId="11" fillId="81" borderId="23" xfId="46" applyFont="1" applyFill="1" applyBorder="1" applyAlignment="1">
      <alignment horizontal="center"/>
      <protection/>
    </xf>
    <xf numFmtId="0" fontId="4" fillId="81" borderId="23" xfId="46" applyFont="1" applyFill="1" applyBorder="1">
      <alignment/>
      <protection/>
    </xf>
    <xf numFmtId="0" fontId="14" fillId="82" borderId="23" xfId="46" applyFont="1" applyFill="1" applyBorder="1" applyAlignment="1">
      <alignment horizontal="center"/>
      <protection/>
    </xf>
    <xf numFmtId="0" fontId="11" fillId="66" borderId="23" xfId="46" applyFont="1" applyFill="1" applyBorder="1" applyAlignment="1">
      <alignment horizontal="center"/>
      <protection/>
    </xf>
    <xf numFmtId="0" fontId="11" fillId="93" borderId="23" xfId="46" applyFont="1" applyFill="1" applyBorder="1" applyAlignment="1" applyProtection="1">
      <alignment horizontal="center"/>
      <protection locked="0"/>
    </xf>
    <xf numFmtId="0" fontId="4" fillId="93" borderId="23" xfId="46" applyFont="1" applyFill="1" applyBorder="1" applyAlignment="1" applyProtection="1">
      <alignment horizontal="left"/>
      <protection locked="0"/>
    </xf>
    <xf numFmtId="0" fontId="11" fillId="94" borderId="23" xfId="46" applyFont="1" applyFill="1" applyBorder="1" applyAlignment="1" applyProtection="1">
      <alignment horizontal="center"/>
      <protection locked="0"/>
    </xf>
    <xf numFmtId="0" fontId="4" fillId="94" borderId="23" xfId="46" applyFont="1" applyFill="1" applyBorder="1" applyAlignment="1" applyProtection="1">
      <alignment horizontal="left"/>
      <protection locked="0"/>
    </xf>
    <xf numFmtId="0" fontId="21" fillId="0" borderId="23" xfId="55" applyFont="1" applyBorder="1" applyAlignment="1">
      <alignment horizontal="left" vertical="center" wrapText="1"/>
    </xf>
    <xf numFmtId="0" fontId="11" fillId="95" borderId="23" xfId="46" applyFont="1" applyFill="1" applyBorder="1" applyAlignment="1" applyProtection="1">
      <alignment horizontal="center"/>
      <protection locked="0"/>
    </xf>
    <xf numFmtId="0" fontId="4" fillId="95" borderId="23" xfId="46" applyFont="1" applyFill="1" applyBorder="1" applyAlignment="1" applyProtection="1">
      <alignment horizontal="left"/>
      <protection locked="0"/>
    </xf>
    <xf numFmtId="0" fontId="4" fillId="0" borderId="23" xfId="0" applyFont="1" applyBorder="1" applyAlignment="1" quotePrefix="1">
      <alignment horizontal="left"/>
    </xf>
    <xf numFmtId="0" fontId="16" fillId="81" borderId="23" xfId="46" applyFont="1" applyFill="1" applyBorder="1">
      <alignment/>
      <protection/>
    </xf>
    <xf numFmtId="0" fontId="4" fillId="35" borderId="23" xfId="46" applyFont="1" applyFill="1" applyBorder="1" applyAlignment="1">
      <alignment horizontal="left"/>
      <protection/>
    </xf>
    <xf numFmtId="0" fontId="0" fillId="79" borderId="23" xfId="46" applyFill="1" applyBorder="1">
      <alignment/>
      <protection/>
    </xf>
    <xf numFmtId="0" fontId="0" fillId="15" borderId="23" xfId="46" applyFill="1" applyBorder="1">
      <alignment/>
      <protection/>
    </xf>
    <xf numFmtId="0" fontId="14" fillId="80" borderId="23" xfId="46" applyFont="1" applyFill="1" applyBorder="1" applyAlignment="1">
      <alignment horizontal="center"/>
      <protection/>
    </xf>
    <xf numFmtId="0" fontId="0" fillId="81" borderId="23" xfId="46" applyNumberFormat="1" applyFill="1" applyBorder="1">
      <alignment/>
      <protection/>
    </xf>
    <xf numFmtId="0" fontId="0" fillId="81" borderId="23" xfId="46" applyFill="1" applyBorder="1">
      <alignment/>
      <protection/>
    </xf>
    <xf numFmtId="0" fontId="0" fillId="3" borderId="23" xfId="46" applyFill="1" applyBorder="1">
      <alignment/>
      <protection/>
    </xf>
    <xf numFmtId="0" fontId="0" fillId="77" borderId="23" xfId="46" applyFill="1" applyBorder="1">
      <alignment/>
      <protection/>
    </xf>
    <xf numFmtId="0" fontId="0" fillId="83" borderId="23" xfId="46" applyFill="1" applyBorder="1">
      <alignment/>
      <protection/>
    </xf>
    <xf numFmtId="0" fontId="0" fillId="84" borderId="23" xfId="46" applyFill="1" applyBorder="1">
      <alignment/>
      <protection/>
    </xf>
    <xf numFmtId="0" fontId="0" fillId="85" borderId="23" xfId="46" applyFill="1" applyBorder="1">
      <alignment/>
      <protection/>
    </xf>
    <xf numFmtId="0" fontId="0" fillId="86" borderId="23" xfId="46" applyFill="1" applyBorder="1">
      <alignment/>
      <protection/>
    </xf>
    <xf numFmtId="0" fontId="0" fillId="19" borderId="23" xfId="46" applyFill="1" applyBorder="1">
      <alignment/>
      <protection/>
    </xf>
    <xf numFmtId="0" fontId="11" fillId="89" borderId="23" xfId="46" applyFont="1" applyFill="1" applyBorder="1" applyAlignment="1">
      <alignment horizontal="center"/>
      <protection/>
    </xf>
    <xf numFmtId="0" fontId="11" fillId="96" borderId="23" xfId="46" applyFont="1" applyFill="1" applyBorder="1" applyAlignment="1">
      <alignment horizontal="center"/>
      <protection/>
    </xf>
    <xf numFmtId="0" fontId="21" fillId="0" borderId="23" xfId="54" applyFont="1" applyBorder="1" applyAlignment="1">
      <alignment horizontal="left"/>
      <protection/>
    </xf>
    <xf numFmtId="172" fontId="21" fillId="0" borderId="23" xfId="54" applyNumberFormat="1" applyFont="1" applyFill="1" applyBorder="1" applyAlignment="1" applyProtection="1">
      <alignment horizontal="left"/>
      <protection locked="0"/>
    </xf>
    <xf numFmtId="9" fontId="7" fillId="54" borderId="23" xfId="63" applyFont="1" applyFill="1" applyBorder="1" applyAlignment="1" applyProtection="1">
      <alignment readingOrder="1"/>
      <protection/>
    </xf>
    <xf numFmtId="0" fontId="11" fillId="75" borderId="23" xfId="46" applyFont="1" applyFill="1" applyBorder="1" applyAlignment="1">
      <alignment horizontal="center"/>
      <protection/>
    </xf>
    <xf numFmtId="0" fontId="4" fillId="75" borderId="23" xfId="46" applyFont="1" applyFill="1" applyBorder="1" applyAlignment="1">
      <alignment horizontal="left"/>
      <protection/>
    </xf>
    <xf numFmtId="0" fontId="15" fillId="0" borderId="23" xfId="46" applyFont="1" applyFill="1" applyBorder="1" applyAlignment="1">
      <alignment horizontal="left"/>
      <protection/>
    </xf>
    <xf numFmtId="0" fontId="4" fillId="75" borderId="23" xfId="46" applyFont="1" applyFill="1" applyBorder="1">
      <alignment/>
      <protection/>
    </xf>
    <xf numFmtId="0" fontId="4" fillId="96" borderId="23" xfId="46" applyFont="1" applyFill="1" applyBorder="1" applyAlignment="1" applyProtection="1">
      <alignment horizontal="left"/>
      <protection locked="0"/>
    </xf>
    <xf numFmtId="0" fontId="11" fillId="97" borderId="23" xfId="46" applyFont="1" applyFill="1" applyBorder="1" applyAlignment="1" applyProtection="1">
      <alignment horizontal="center"/>
      <protection locked="0"/>
    </xf>
    <xf numFmtId="0" fontId="4" fillId="97" borderId="23" xfId="46" applyFont="1" applyFill="1" applyBorder="1" applyAlignment="1" applyProtection="1">
      <alignment horizontal="left"/>
      <protection locked="0"/>
    </xf>
    <xf numFmtId="0" fontId="4" fillId="96" borderId="23" xfId="46" applyFont="1" applyFill="1" applyBorder="1">
      <alignment/>
      <protection/>
    </xf>
    <xf numFmtId="49" fontId="4" fillId="0" borderId="23" xfId="60" applyNumberFormat="1" applyFont="1" applyBorder="1" applyAlignment="1">
      <alignment horizontal="left" vertical="center" wrapText="1"/>
      <protection/>
    </xf>
    <xf numFmtId="0" fontId="11" fillId="75" borderId="23" xfId="46" applyFont="1" applyFill="1" applyBorder="1">
      <alignment/>
      <protection/>
    </xf>
    <xf numFmtId="172" fontId="4" fillId="0" borderId="23" xfId="46" applyNumberFormat="1" applyFont="1" applyFill="1" applyBorder="1" applyAlignment="1">
      <alignment horizontal="center"/>
      <protection/>
    </xf>
    <xf numFmtId="0" fontId="0" fillId="82" borderId="23" xfId="46" applyFill="1" applyBorder="1">
      <alignment/>
      <protection/>
    </xf>
    <xf numFmtId="0" fontId="16" fillId="87" borderId="23" xfId="46" applyFont="1" applyFill="1" applyBorder="1">
      <alignment/>
      <protection/>
    </xf>
    <xf numFmtId="0" fontId="11" fillId="98" borderId="23" xfId="46" applyFont="1" applyFill="1" applyBorder="1" applyAlignment="1" applyProtection="1">
      <alignment horizontal="center"/>
      <protection locked="0"/>
    </xf>
    <xf numFmtId="0" fontId="4" fillId="98" borderId="23" xfId="46" applyFont="1" applyFill="1" applyBorder="1" applyAlignment="1" applyProtection="1">
      <alignment horizontal="left"/>
      <protection locked="0"/>
    </xf>
    <xf numFmtId="0" fontId="11" fillId="97" borderId="23" xfId="46" applyFont="1" applyFill="1" applyBorder="1" applyAlignment="1">
      <alignment horizontal="center"/>
      <protection/>
    </xf>
    <xf numFmtId="49" fontId="4" fillId="0" borderId="23" xfId="46" applyNumberFormat="1" applyFont="1" applyFill="1" applyBorder="1" applyAlignment="1" applyProtection="1" quotePrefix="1">
      <alignment horizontal="left"/>
      <protection locked="0"/>
    </xf>
    <xf numFmtId="0" fontId="4" fillId="87" borderId="23" xfId="46" applyFont="1" applyFill="1" applyBorder="1" applyAlignment="1" applyProtection="1">
      <alignment horizontal="left"/>
      <protection locked="0"/>
    </xf>
    <xf numFmtId="49" fontId="20" fillId="0" borderId="2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1" fillId="69" borderId="23" xfId="46" applyFont="1" applyFill="1" applyBorder="1" applyAlignment="1" applyProtection="1">
      <alignment horizontal="center"/>
      <protection locked="0"/>
    </xf>
    <xf numFmtId="0" fontId="4" fillId="69" borderId="23" xfId="46" applyFont="1" applyFill="1" applyBorder="1" applyAlignment="1" applyProtection="1">
      <alignment horizontal="left"/>
      <protection locked="0"/>
    </xf>
    <xf numFmtId="0" fontId="11" fillId="69" borderId="23" xfId="46" applyFont="1" applyFill="1" applyBorder="1" applyAlignment="1">
      <alignment horizontal="center"/>
      <protection/>
    </xf>
    <xf numFmtId="0" fontId="4" fillId="81" borderId="23" xfId="46" applyFont="1" applyFill="1" applyBorder="1" applyAlignment="1" applyProtection="1">
      <alignment horizontal="left"/>
      <protection locked="0"/>
    </xf>
    <xf numFmtId="0" fontId="11" fillId="96" borderId="23" xfId="46" applyFont="1" applyFill="1" applyBorder="1" applyAlignment="1" applyProtection="1">
      <alignment horizontal="center"/>
      <protection locked="0"/>
    </xf>
    <xf numFmtId="0" fontId="11" fillId="94" borderId="23" xfId="46" applyFont="1" applyFill="1" applyBorder="1" applyAlignment="1" applyProtection="1">
      <alignment horizontal="left"/>
      <protection locked="0"/>
    </xf>
    <xf numFmtId="0" fontId="11" fillId="81" borderId="23" xfId="46" applyFont="1" applyFill="1" applyBorder="1">
      <alignment/>
      <protection/>
    </xf>
    <xf numFmtId="0" fontId="11" fillId="99" borderId="23" xfId="46" applyFont="1" applyFill="1" applyBorder="1" applyAlignment="1" applyProtection="1">
      <alignment horizontal="center"/>
      <protection locked="0"/>
    </xf>
    <xf numFmtId="0" fontId="4" fillId="99" borderId="23" xfId="46" applyFont="1" applyFill="1" applyBorder="1" applyAlignment="1" applyProtection="1">
      <alignment horizontal="left"/>
      <protection locked="0"/>
    </xf>
    <xf numFmtId="0" fontId="11" fillId="100" borderId="23" xfId="46" applyFont="1" applyFill="1" applyBorder="1" applyAlignment="1" applyProtection="1">
      <alignment horizontal="center"/>
      <protection locked="0"/>
    </xf>
    <xf numFmtId="0" fontId="4" fillId="100" borderId="23" xfId="46" applyFont="1" applyFill="1" applyBorder="1" applyAlignment="1" applyProtection="1">
      <alignment horizontal="left"/>
      <protection locked="0"/>
    </xf>
    <xf numFmtId="0" fontId="11" fillId="87" borderId="23" xfId="46" applyFont="1" applyFill="1" applyBorder="1">
      <alignment/>
      <protection/>
    </xf>
    <xf numFmtId="0" fontId="11" fillId="69" borderId="23" xfId="46" applyFont="1" applyFill="1" applyBorder="1" applyAlignment="1" applyProtection="1">
      <alignment horizontal="left"/>
      <protection locked="0"/>
    </xf>
    <xf numFmtId="0" fontId="11" fillId="101" borderId="23" xfId="46" applyFont="1" applyFill="1" applyBorder="1" applyAlignment="1" applyProtection="1">
      <alignment horizontal="center"/>
      <protection locked="0"/>
    </xf>
    <xf numFmtId="0" fontId="4" fillId="101" borderId="23" xfId="46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72" fontId="7" fillId="102" borderId="12" xfId="46" applyNumberFormat="1" applyFont="1" applyFill="1" applyBorder="1" applyAlignment="1" applyProtection="1">
      <alignment textRotation="90"/>
      <protection locked="0"/>
    </xf>
    <xf numFmtId="0" fontId="7" fillId="102" borderId="17" xfId="46" applyFont="1" applyFill="1" applyBorder="1" applyAlignment="1" applyProtection="1">
      <alignment horizontal="center" vertical="center" textRotation="90" wrapText="1"/>
      <protection locked="0"/>
    </xf>
    <xf numFmtId="0" fontId="9" fillId="102" borderId="23" xfId="46" applyFont="1" applyFill="1" applyBorder="1" applyAlignment="1" applyProtection="1">
      <alignment horizontal="center"/>
      <protection locked="0"/>
    </xf>
    <xf numFmtId="0" fontId="9" fillId="102" borderId="23" xfId="46" applyFont="1" applyFill="1" applyBorder="1" applyAlignment="1">
      <alignment horizontal="center"/>
      <protection/>
    </xf>
    <xf numFmtId="0" fontId="14" fillId="3" borderId="23" xfId="46" applyFont="1" applyFill="1" applyBorder="1" applyAlignment="1">
      <alignment horizontal="center"/>
      <protection/>
    </xf>
    <xf numFmtId="0" fontId="11" fillId="103" borderId="23" xfId="46" applyFont="1" applyFill="1" applyBorder="1" applyAlignment="1" applyProtection="1">
      <alignment horizontal="center"/>
      <protection locked="0"/>
    </xf>
    <xf numFmtId="0" fontId="16" fillId="104" borderId="23" xfId="46" applyFont="1" applyFill="1" applyBorder="1">
      <alignment/>
      <protection/>
    </xf>
    <xf numFmtId="172" fontId="7" fillId="105" borderId="12" xfId="46" applyNumberFormat="1" applyFont="1" applyFill="1" applyBorder="1" applyAlignment="1" applyProtection="1">
      <alignment textRotation="90"/>
      <protection locked="0"/>
    </xf>
    <xf numFmtId="14" fontId="7" fillId="105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9" fillId="106" borderId="23" xfId="46" applyFont="1" applyFill="1" applyBorder="1" applyAlignment="1" applyProtection="1">
      <alignment horizontal="center"/>
      <protection locked="0"/>
    </xf>
    <xf numFmtId="0" fontId="9" fillId="106" borderId="23" xfId="46" applyFont="1" applyFill="1" applyBorder="1" applyAlignment="1">
      <alignment horizontal="center"/>
      <protection/>
    </xf>
    <xf numFmtId="0" fontId="9" fillId="107" borderId="23" xfId="46" applyFont="1" applyFill="1" applyBorder="1" applyAlignment="1">
      <alignment horizontal="center"/>
      <protection/>
    </xf>
    <xf numFmtId="0" fontId="0" fillId="107" borderId="23" xfId="46" applyFill="1" applyBorder="1">
      <alignment/>
      <protection/>
    </xf>
    <xf numFmtId="0" fontId="14" fillId="0" borderId="16" xfId="0" applyFont="1" applyFill="1" applyBorder="1" applyAlignment="1">
      <alignment horizontal="center" vertical="center"/>
    </xf>
    <xf numFmtId="172" fontId="7" fillId="108" borderId="12" xfId="46" applyNumberFormat="1" applyFont="1" applyFill="1" applyBorder="1" applyAlignment="1" applyProtection="1">
      <alignment textRotation="90"/>
      <protection locked="0"/>
    </xf>
    <xf numFmtId="0" fontId="7" fillId="109" borderId="22" xfId="46" applyFont="1" applyFill="1" applyBorder="1" applyAlignment="1" applyProtection="1">
      <alignment horizontal="center" vertical="center" textRotation="90" wrapText="1"/>
      <protection locked="0"/>
    </xf>
    <xf numFmtId="0" fontId="7" fillId="109" borderId="23" xfId="63" applyNumberFormat="1" applyFont="1" applyFill="1" applyBorder="1" applyAlignment="1" applyProtection="1">
      <alignment horizontal="center" readingOrder="1"/>
      <protection/>
    </xf>
    <xf numFmtId="0" fontId="11" fillId="110" borderId="23" xfId="46" applyFont="1" applyFill="1" applyBorder="1" applyAlignment="1">
      <alignment horizontal="center"/>
      <protection/>
    </xf>
    <xf numFmtId="0" fontId="4" fillId="111" borderId="23" xfId="46" applyFont="1" applyFill="1" applyBorder="1" applyAlignment="1" applyProtection="1">
      <alignment horizontal="left"/>
      <protection locked="0"/>
    </xf>
    <xf numFmtId="172" fontId="7" fillId="62" borderId="12" xfId="46" applyNumberFormat="1" applyFont="1" applyFill="1" applyBorder="1" applyAlignment="1" applyProtection="1">
      <alignment textRotation="90"/>
      <protection locked="0"/>
    </xf>
    <xf numFmtId="172" fontId="4" fillId="0" borderId="0" xfId="46" applyNumberFormat="1" applyFont="1" applyFill="1" applyBorder="1" applyProtection="1">
      <alignment/>
      <protection locked="0"/>
    </xf>
    <xf numFmtId="172" fontId="21" fillId="35" borderId="23" xfId="54" applyNumberFormat="1" applyFont="1" applyFill="1" applyBorder="1" applyAlignment="1" applyProtection="1">
      <alignment horizontal="left"/>
      <protection locked="0"/>
    </xf>
    <xf numFmtId="0" fontId="21" fillId="35" borderId="23" xfId="55" applyFont="1" applyFill="1" applyBorder="1" applyAlignment="1">
      <alignment horizontal="left" vertical="center" wrapText="1"/>
    </xf>
    <xf numFmtId="0" fontId="21" fillId="35" borderId="23" xfId="54" applyFont="1" applyFill="1" applyBorder="1" applyAlignment="1">
      <alignment horizontal="left"/>
      <protection/>
    </xf>
    <xf numFmtId="0" fontId="7" fillId="36" borderId="24" xfId="46" applyFont="1" applyFill="1" applyBorder="1" applyProtection="1">
      <alignment/>
      <protection locked="0"/>
    </xf>
    <xf numFmtId="0" fontId="7" fillId="36" borderId="24" xfId="46" applyFont="1" applyFill="1" applyBorder="1" applyAlignment="1" applyProtection="1">
      <alignment horizontal="center" vertical="center" textRotation="90" wrapText="1"/>
      <protection locked="0"/>
    </xf>
    <xf numFmtId="0" fontId="7" fillId="63" borderId="25" xfId="46" applyFont="1" applyFill="1" applyBorder="1" applyAlignment="1" applyProtection="1">
      <alignment horizontal="center" vertical="center" textRotation="90" wrapText="1"/>
      <protection locked="0"/>
    </xf>
    <xf numFmtId="14" fontId="7" fillId="63" borderId="26" xfId="46" applyNumberFormat="1" applyFont="1" applyFill="1" applyBorder="1" applyAlignment="1" applyProtection="1">
      <alignment textRotation="90"/>
      <protection locked="0"/>
    </xf>
    <xf numFmtId="1" fontId="7" fillId="63" borderId="23" xfId="63" applyNumberFormat="1" applyFont="1" applyFill="1" applyBorder="1" applyAlignment="1" applyProtection="1">
      <alignment readingOrder="1"/>
      <protection/>
    </xf>
    <xf numFmtId="1" fontId="0" fillId="35" borderId="0" xfId="46" applyNumberFormat="1" applyFont="1" applyFill="1">
      <alignment/>
      <protection/>
    </xf>
    <xf numFmtId="0" fontId="16" fillId="75" borderId="23" xfId="46" applyFont="1" applyFill="1" applyBorder="1">
      <alignment/>
      <protection/>
    </xf>
    <xf numFmtId="172" fontId="7" fillId="41" borderId="11" xfId="46" applyNumberFormat="1" applyFont="1" applyFill="1" applyBorder="1" applyAlignment="1" applyProtection="1">
      <alignment textRotation="90"/>
      <protection locked="0"/>
    </xf>
    <xf numFmtId="0" fontId="7" fillId="41" borderId="27" xfId="46" applyFont="1" applyFill="1" applyBorder="1" applyAlignment="1" applyProtection="1">
      <alignment horizontal="center" vertical="center" textRotation="90" wrapText="1"/>
      <protection locked="0"/>
    </xf>
    <xf numFmtId="0" fontId="7" fillId="49" borderId="28" xfId="46" applyFont="1" applyFill="1" applyBorder="1" applyAlignment="1" applyProtection="1">
      <alignment horizontal="center" vertical="center" textRotation="90" wrapText="1"/>
      <protection locked="0"/>
    </xf>
    <xf numFmtId="0" fontId="7" fillId="0" borderId="0" xfId="46" applyFont="1" applyAlignment="1">
      <alignment horizontal="center"/>
      <protection/>
    </xf>
    <xf numFmtId="0" fontId="0" fillId="0" borderId="10" xfId="46" applyFont="1" applyBorder="1">
      <alignment/>
      <protection/>
    </xf>
    <xf numFmtId="0" fontId="11" fillId="87" borderId="23" xfId="46" applyFont="1" applyFill="1" applyBorder="1" applyAlignment="1" applyProtection="1">
      <alignment horizontal="center"/>
      <protection locked="0"/>
    </xf>
    <xf numFmtId="0" fontId="0" fillId="80" borderId="23" xfId="46" applyFont="1" applyFill="1" applyBorder="1">
      <alignment/>
      <protection/>
    </xf>
    <xf numFmtId="0" fontId="0" fillId="81" borderId="23" xfId="46" applyFont="1" applyFill="1" applyBorder="1">
      <alignment/>
      <protection/>
    </xf>
    <xf numFmtId="0" fontId="0" fillId="86" borderId="23" xfId="46" applyFont="1" applyFill="1" applyBorder="1">
      <alignment/>
      <protection/>
    </xf>
    <xf numFmtId="0" fontId="0" fillId="78" borderId="23" xfId="46" applyFont="1" applyFill="1" applyBorder="1">
      <alignment/>
      <protection/>
    </xf>
    <xf numFmtId="0" fontId="0" fillId="107" borderId="23" xfId="46" applyFont="1" applyFill="1" applyBorder="1">
      <alignment/>
      <protection/>
    </xf>
    <xf numFmtId="0" fontId="0" fillId="15" borderId="23" xfId="46" applyFont="1" applyFill="1" applyBorder="1">
      <alignment/>
      <protection/>
    </xf>
    <xf numFmtId="0" fontId="0" fillId="19" borderId="23" xfId="46" applyFont="1" applyFill="1" applyBorder="1">
      <alignment/>
      <protection/>
    </xf>
    <xf numFmtId="0" fontId="0" fillId="85" borderId="23" xfId="46" applyFont="1" applyFill="1" applyBorder="1">
      <alignment/>
      <protection/>
    </xf>
    <xf numFmtId="0" fontId="0" fillId="84" borderId="23" xfId="46" applyFont="1" applyFill="1" applyBorder="1">
      <alignment/>
      <protection/>
    </xf>
    <xf numFmtId="0" fontId="0" fillId="79" borderId="23" xfId="46" applyFont="1" applyFill="1" applyBorder="1">
      <alignment/>
      <protection/>
    </xf>
    <xf numFmtId="0" fontId="0" fillId="3" borderId="23" xfId="46" applyFont="1" applyFill="1" applyBorder="1">
      <alignment/>
      <protection/>
    </xf>
    <xf numFmtId="0" fontId="0" fillId="81" borderId="23" xfId="46" applyNumberFormat="1" applyFont="1" applyFill="1" applyBorder="1">
      <alignment/>
      <protection/>
    </xf>
    <xf numFmtId="0" fontId="0" fillId="82" borderId="23" xfId="46" applyFont="1" applyFill="1" applyBorder="1">
      <alignment/>
      <protection/>
    </xf>
    <xf numFmtId="0" fontId="0" fillId="77" borderId="23" xfId="46" applyFont="1" applyFill="1" applyBorder="1">
      <alignment/>
      <protection/>
    </xf>
    <xf numFmtId="0" fontId="0" fillId="83" borderId="23" xfId="46" applyFont="1" applyFill="1" applyBorder="1">
      <alignment/>
      <protection/>
    </xf>
    <xf numFmtId="0" fontId="0" fillId="35" borderId="23" xfId="46" applyFont="1" applyFill="1" applyBorder="1" applyAlignment="1">
      <alignment horizontal="left"/>
      <protection/>
    </xf>
    <xf numFmtId="0" fontId="11" fillId="76" borderId="23" xfId="46" applyFont="1" applyFill="1" applyBorder="1" applyAlignment="1" applyProtection="1">
      <alignment horizontal="left"/>
      <protection locked="0"/>
    </xf>
    <xf numFmtId="0" fontId="11" fillId="74" borderId="23" xfId="46" applyFont="1" applyFill="1" applyBorder="1" applyAlignment="1">
      <alignment horizontal="center"/>
      <protection/>
    </xf>
    <xf numFmtId="0" fontId="22" fillId="0" borderId="23" xfId="55" applyFont="1" applyBorder="1" applyAlignment="1">
      <alignment horizontal="left" vertical="center" wrapText="1"/>
    </xf>
    <xf numFmtId="0" fontId="7" fillId="112" borderId="17" xfId="46" applyFont="1" applyFill="1" applyBorder="1" applyAlignment="1" applyProtection="1">
      <alignment horizontal="center" vertical="center" textRotation="90" wrapText="1"/>
      <protection locked="0"/>
    </xf>
    <xf numFmtId="0" fontId="9" fillId="112" borderId="23" xfId="46" applyFont="1" applyFill="1" applyBorder="1" applyAlignment="1" applyProtection="1">
      <alignment horizontal="center"/>
      <protection locked="0"/>
    </xf>
    <xf numFmtId="0" fontId="9" fillId="32" borderId="23" xfId="46" applyFont="1" applyFill="1" applyBorder="1" applyAlignment="1">
      <alignment horizontal="center"/>
      <protection/>
    </xf>
    <xf numFmtId="0" fontId="9" fillId="112" borderId="23" xfId="46" applyFont="1" applyFill="1" applyBorder="1" applyAlignment="1">
      <alignment horizontal="center"/>
      <protection/>
    </xf>
    <xf numFmtId="0" fontId="14" fillId="32" borderId="23" xfId="46" applyFont="1" applyFill="1" applyBorder="1" applyAlignment="1">
      <alignment horizontal="center"/>
      <protection/>
    </xf>
    <xf numFmtId="0" fontId="0" fillId="32" borderId="23" xfId="46" applyFont="1" applyFill="1" applyBorder="1">
      <alignment/>
      <protection/>
    </xf>
    <xf numFmtId="0" fontId="0" fillId="32" borderId="23" xfId="46" applyFill="1" applyBorder="1">
      <alignment/>
      <protection/>
    </xf>
    <xf numFmtId="3" fontId="23" fillId="0" borderId="23" xfId="0" applyNumberFormat="1" applyFont="1" applyBorder="1" applyAlignment="1" quotePrefix="1">
      <alignment vertical="center"/>
    </xf>
    <xf numFmtId="0" fontId="58" fillId="0" borderId="23" xfId="54" applyFont="1" applyBorder="1">
      <alignment/>
      <protection/>
    </xf>
    <xf numFmtId="0" fontId="21" fillId="35" borderId="23" xfId="55" applyNumberFormat="1" applyFont="1" applyFill="1" applyBorder="1" applyAlignment="1" applyProtection="1">
      <alignment horizontal="left" vertical="center" wrapText="1"/>
      <protection/>
    </xf>
    <xf numFmtId="0" fontId="11" fillId="113" borderId="23" xfId="46" applyFont="1" applyFill="1" applyBorder="1" applyAlignment="1" applyProtection="1">
      <alignment horizontal="center"/>
      <protection locked="0"/>
    </xf>
    <xf numFmtId="0" fontId="4" fillId="113" borderId="23" xfId="46" applyFont="1" applyFill="1" applyBorder="1" applyAlignment="1" applyProtection="1">
      <alignment horizontal="left"/>
      <protection locked="0"/>
    </xf>
    <xf numFmtId="0" fontId="11" fillId="96" borderId="23" xfId="46" applyFont="1" applyFill="1" applyBorder="1">
      <alignment/>
      <protection/>
    </xf>
    <xf numFmtId="172" fontId="7" fillId="114" borderId="12" xfId="46" applyNumberFormat="1" applyFont="1" applyFill="1" applyBorder="1" applyAlignment="1" applyProtection="1">
      <alignment textRotation="90"/>
      <protection locked="0"/>
    </xf>
    <xf numFmtId="14" fontId="7" fillId="114" borderId="22" xfId="46" applyNumberFormat="1" applyFont="1" applyFill="1" applyBorder="1" applyAlignment="1" applyProtection="1">
      <alignment horizontal="center" vertical="center" textRotation="90" wrapText="1"/>
      <protection locked="0"/>
    </xf>
    <xf numFmtId="0" fontId="9" fillId="115" borderId="23" xfId="46" applyFont="1" applyFill="1" applyBorder="1" applyAlignment="1" applyProtection="1">
      <alignment horizontal="center"/>
      <protection locked="0"/>
    </xf>
    <xf numFmtId="0" fontId="9" fillId="115" borderId="23" xfId="46" applyFont="1" applyFill="1" applyBorder="1" applyAlignment="1">
      <alignment horizontal="center"/>
      <protection/>
    </xf>
    <xf numFmtId="172" fontId="0" fillId="35" borderId="23" xfId="46" applyNumberFormat="1" applyFont="1" applyFill="1" applyBorder="1" applyAlignment="1" applyProtection="1">
      <alignment horizontal="left"/>
      <protection locked="0"/>
    </xf>
    <xf numFmtId="0" fontId="0" fillId="35" borderId="23" xfId="46" applyFont="1" applyFill="1" applyBorder="1">
      <alignment/>
      <protection/>
    </xf>
    <xf numFmtId="0" fontId="21" fillId="35" borderId="23" xfId="54" applyNumberFormat="1" applyFont="1" applyFill="1" applyBorder="1" applyAlignment="1" applyProtection="1">
      <alignment horizontal="left"/>
      <protection/>
    </xf>
    <xf numFmtId="0" fontId="21" fillId="0" borderId="23" xfId="55" applyNumberFormat="1" applyFont="1" applyFill="1" applyBorder="1" applyAlignment="1" applyProtection="1">
      <alignment horizontal="left" vertical="center" wrapText="1"/>
      <protection/>
    </xf>
    <xf numFmtId="0" fontId="8" fillId="0" borderId="23" xfId="54" applyBorder="1">
      <alignment/>
      <protection/>
    </xf>
    <xf numFmtId="0" fontId="11" fillId="116" borderId="23" xfId="46" applyFont="1" applyFill="1" applyBorder="1" applyAlignment="1">
      <alignment horizontal="center"/>
      <protection/>
    </xf>
    <xf numFmtId="0" fontId="16" fillId="90" borderId="23" xfId="46" applyFont="1" applyFill="1" applyBorder="1" applyAlignment="1" applyProtection="1">
      <alignment horizontal="left"/>
      <protection locked="0"/>
    </xf>
    <xf numFmtId="0" fontId="21" fillId="0" borderId="0" xfId="54" applyFont="1" applyBorder="1">
      <alignment/>
      <protection/>
    </xf>
    <xf numFmtId="0" fontId="11" fillId="117" borderId="23" xfId="46" applyFont="1" applyFill="1" applyBorder="1" applyAlignment="1">
      <alignment horizontal="center"/>
      <protection/>
    </xf>
    <xf numFmtId="0" fontId="4" fillId="117" borderId="23" xfId="46" applyFont="1" applyFill="1" applyBorder="1">
      <alignment/>
      <protection/>
    </xf>
    <xf numFmtId="0" fontId="21" fillId="0" borderId="0" xfId="55" applyFont="1" applyBorder="1" applyAlignment="1">
      <alignment horizontal="left" vertical="center" wrapText="1"/>
    </xf>
    <xf numFmtId="0" fontId="7" fillId="41" borderId="19" xfId="46" applyFont="1" applyFill="1" applyBorder="1" applyAlignment="1" applyProtection="1">
      <alignment horizontal="center" vertical="center" textRotation="90" wrapText="1"/>
      <protection locked="0"/>
    </xf>
    <xf numFmtId="0" fontId="7" fillId="60" borderId="17" xfId="46" applyFont="1" applyFill="1" applyBorder="1" applyAlignment="1" applyProtection="1">
      <alignment horizontal="center" vertical="center" textRotation="90" wrapText="1"/>
      <protection locked="0"/>
    </xf>
    <xf numFmtId="0" fontId="7" fillId="49" borderId="19" xfId="46" applyFont="1" applyFill="1" applyBorder="1" applyAlignment="1" applyProtection="1">
      <alignment horizontal="center" vertical="center" textRotation="90" wrapText="1"/>
      <protection locked="0"/>
    </xf>
    <xf numFmtId="0" fontId="7" fillId="49" borderId="17" xfId="46" applyFont="1" applyFill="1" applyBorder="1" applyAlignment="1" applyProtection="1">
      <alignment horizontal="center" vertical="center" textRotation="90" wrapText="1"/>
      <protection locked="0"/>
    </xf>
    <xf numFmtId="172" fontId="7" fillId="41" borderId="26" xfId="46" applyNumberFormat="1" applyFont="1" applyFill="1" applyBorder="1" applyAlignment="1" applyProtection="1">
      <alignment textRotation="90"/>
      <protection locked="0"/>
    </xf>
    <xf numFmtId="172" fontId="7" fillId="49" borderId="29" xfId="46" applyNumberFormat="1" applyFont="1" applyFill="1" applyBorder="1" applyAlignment="1" applyProtection="1">
      <alignment textRotation="90"/>
      <protection locked="0"/>
    </xf>
    <xf numFmtId="172" fontId="7" fillId="49" borderId="30" xfId="46" applyNumberFormat="1" applyFont="1" applyFill="1" applyBorder="1" applyAlignment="1" applyProtection="1">
      <alignment textRotation="90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6" xfId="46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landgolf.co.za/DOCUMENTS-BGU\Boland%20Junior%20Golf\Junior%20Registrasie\Copy%20of%20Junior%20Registrasie%20Databasis%20June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landgolf.co.za/DOCUMENTS-BGU\Boland%20Junior%20Golf\Junior%20Registrasie\Copy%20of%20Junior%20Registrasie%20Databasis%20Jun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of Junior Registrasie Data"/>
      <sheetName val="MAIL ADRES"/>
      <sheetName val="Sheet3"/>
    </sheetNames>
    <sheetDataSet>
      <sheetData sheetId="0">
        <row r="16">
          <cell r="L16" t="str">
            <v>jamesnortje@hotmail.com</v>
          </cell>
        </row>
        <row r="74">
          <cell r="L74" t="str">
            <v>Hynnes.h@mweb.co.za</v>
          </cell>
        </row>
        <row r="88">
          <cell r="L88" t="str">
            <v>ckayster@yahoo.com</v>
          </cell>
        </row>
        <row r="196">
          <cell r="L196" t="str">
            <v>mastersview@telkomsa.net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y of Junior Registrasie Data"/>
      <sheetName val="MAIL ADRES"/>
      <sheetName val="Sheet3"/>
    </sheetNames>
    <sheetDataSet>
      <sheetData sheetId="0">
        <row r="142">
          <cell r="J142" t="str">
            <v>0827250084</v>
          </cell>
          <cell r="L142" t="str">
            <v>hpfaff@mweb.co.za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boland@sagolfboard.org" TargetMode="External" /><Relationship Id="rId2" Type="http://schemas.openxmlformats.org/officeDocument/2006/relationships/hyperlink" Target="mailto:simone.schwarte@che.co.za" TargetMode="External" /><Relationship Id="rId3" Type="http://schemas.openxmlformats.org/officeDocument/2006/relationships/hyperlink" Target="mailto:mastersview@telkomsa.net" TargetMode="External" /><Relationship Id="rId4" Type="http://schemas.openxmlformats.org/officeDocument/2006/relationships/hyperlink" Target="mailto:ronaldj@capeagulhas.com" TargetMode="External" /><Relationship Id="rId5" Type="http://schemas.openxmlformats.org/officeDocument/2006/relationships/hyperlink" Target="mailto:caschem@xsinet.co.za" TargetMode="External" /><Relationship Id="rId6" Type="http://schemas.openxmlformats.org/officeDocument/2006/relationships/hyperlink" Target="mailto:jcboland@sagolfboard.org" TargetMode="External" /><Relationship Id="rId7" Type="http://schemas.openxmlformats.org/officeDocument/2006/relationships/hyperlink" Target="mailto:berniebergh@psgkonsult.co.za" TargetMode="External" /><Relationship Id="rId8" Type="http://schemas.openxmlformats.org/officeDocument/2006/relationships/hyperlink" Target="mailto:pearls@absa.co.za" TargetMode="External" /><Relationship Id="rId9" Type="http://schemas.openxmlformats.org/officeDocument/2006/relationships/hyperlink" Target="mailto:drjohanswart@telkomsa.net" TargetMode="External" /><Relationship Id="rId10" Type="http://schemas.openxmlformats.org/officeDocument/2006/relationships/hyperlink" Target="mailto:hess747@hotmail.com" TargetMode="External" /><Relationship Id="rId11" Type="http://schemas.openxmlformats.org/officeDocument/2006/relationships/hyperlink" Target="mailto:melichia@bassonlouw.co.za" TargetMode="External" /><Relationship Id="rId12" Type="http://schemas.openxmlformats.org/officeDocument/2006/relationships/hyperlink" Target="mailto:pietiebal@vodamail.co.za" TargetMode="External" /><Relationship Id="rId13" Type="http://schemas.openxmlformats.org/officeDocument/2006/relationships/hyperlink" Target="mailto:sandhoogte@gmail.com" TargetMode="External" /><Relationship Id="rId14" Type="http://schemas.openxmlformats.org/officeDocument/2006/relationships/hyperlink" Target="mailto:hess747@hotmail.com" TargetMode="External" /><Relationship Id="rId15" Type="http://schemas.openxmlformats.org/officeDocument/2006/relationships/hyperlink" Target="mailto:lilanie@agrizone.co.za" TargetMode="External" /><Relationship Id="rId16" Type="http://schemas.openxmlformats.org/officeDocument/2006/relationships/hyperlink" Target="mailto:friesland@breede.co.za" TargetMode="External" /><Relationship Id="rId17" Type="http://schemas.openxmlformats.org/officeDocument/2006/relationships/hyperlink" Target="mailto:r.beukes3@gmail.com" TargetMode="External" /><Relationship Id="rId18" Type="http://schemas.openxmlformats.org/officeDocument/2006/relationships/hyperlink" Target="mailto:mvanlill@telkomsa.net" TargetMode="External" /><Relationship Id="rId19" Type="http://schemas.openxmlformats.org/officeDocument/2006/relationships/hyperlink" Target="mailto:theojoubert@remig.co.za" TargetMode="External" /><Relationship Id="rId20" Type="http://schemas.openxmlformats.org/officeDocument/2006/relationships/hyperlink" Target="mailto:ilzepeters@worldonline.co.za" TargetMode="External" /><Relationship Id="rId21" Type="http://schemas.openxmlformats.org/officeDocument/2006/relationships/hyperlink" Target="mailto:wikuslam@telkomsa.net" TargetMode="External" /><Relationship Id="rId22" Type="http://schemas.openxmlformats.org/officeDocument/2006/relationships/hyperlink" Target="mailto:jcboland@sagolfboard.org" TargetMode="External" /><Relationship Id="rId23" Type="http://schemas.openxmlformats.org/officeDocument/2006/relationships/hyperlink" Target="mailto:jcboland@sagolfboard.org" TargetMode="External" /><Relationship Id="rId24" Type="http://schemas.openxmlformats.org/officeDocument/2006/relationships/hyperlink" Target="mailto:bron@bronwensmith.co.za" TargetMode="External" /><Relationship Id="rId25" Type="http://schemas.openxmlformats.org/officeDocument/2006/relationships/hyperlink" Target="mailto:mvanlill@telkomsa.net" TargetMode="External" /><Relationship Id="rId26" Type="http://schemas.openxmlformats.org/officeDocument/2006/relationships/hyperlink" Target="mailto:sylviahugo@capitecbank.co.za" TargetMode="External" /><Relationship Id="rId27" Type="http://schemas.openxmlformats.org/officeDocument/2006/relationships/hyperlink" Target="mailto:sean@dekro.co.za" TargetMode="External" /><Relationship Id="rId28" Type="http://schemas.openxmlformats.org/officeDocument/2006/relationships/hyperlink" Target="mailto:nfarch@absamail.co.za" TargetMode="External" /><Relationship Id="rId29" Type="http://schemas.openxmlformats.org/officeDocument/2006/relationships/hyperlink" Target="mailto:lab@riebeekcellars.co.za" TargetMode="External" /><Relationship Id="rId30" Type="http://schemas.openxmlformats.org/officeDocument/2006/relationships/hyperlink" Target="mailto:bockhuis@ppc.co.za" TargetMode="External" /><Relationship Id="rId31" Type="http://schemas.openxmlformats.org/officeDocument/2006/relationships/hyperlink" Target="mailto:ckayster@yahoo.com" TargetMode="External" /><Relationship Id="rId32" Type="http://schemas.openxmlformats.org/officeDocument/2006/relationships/hyperlink" Target="mailto:sabotha@whalemail.co.za" TargetMode="External" /><Relationship Id="rId33" Type="http://schemas.openxmlformats.org/officeDocument/2006/relationships/hyperlink" Target="mailto:rowan@autotheft.co.za" TargetMode="External" /><Relationship Id="rId34" Type="http://schemas.openxmlformats.org/officeDocument/2006/relationships/hyperlink" Target="mailto:lucille@kaaimansgat.co.za" TargetMode="External" /><Relationship Id="rId35" Type="http://schemas.openxmlformats.org/officeDocument/2006/relationships/hyperlink" Target="mailto:lucille@kaaimansgat.co.za" TargetMode="External" /><Relationship Id="rId36" Type="http://schemas.openxmlformats.org/officeDocument/2006/relationships/hyperlink" Target="mailto:elana@lando.co.za" TargetMode="External" /><Relationship Id="rId37" Type="http://schemas.openxmlformats.org/officeDocument/2006/relationships/hyperlink" Target="mailto:wikuslam@telkomsa.net" TargetMode="External" /><Relationship Id="rId38" Type="http://schemas.openxmlformats.org/officeDocument/2006/relationships/hyperlink" Target="mailto:waynemacdonald0@gmail.com" TargetMode="External" /><Relationship Id="rId39" Type="http://schemas.openxmlformats.org/officeDocument/2006/relationships/hyperlink" Target="mailto:hanneke.loots@sanlam.co.za" TargetMode="External" /><Relationship Id="rId40" Type="http://schemas.openxmlformats.org/officeDocument/2006/relationships/hyperlink" Target="mailto:rebeccacronje@gmail.com" TargetMode="External" /><Relationship Id="rId41" Type="http://schemas.openxmlformats.org/officeDocument/2006/relationships/hyperlink" Target="mailto:rebeccacronje@gmail.com" TargetMode="External" /><Relationship Id="rId42" Type="http://schemas.openxmlformats.org/officeDocument/2006/relationships/hyperlink" Target="mailto:gchoole@vodamail.co.za" TargetMode="External" /><Relationship Id="rId43" Type="http://schemas.openxmlformats.org/officeDocument/2006/relationships/hyperlink" Target="mailto:overbergelect@gmail.com" TargetMode="External" /><Relationship Id="rId44" Type="http://schemas.openxmlformats.org/officeDocument/2006/relationships/hyperlink" Target="mailto:jamesnortje@hotmail.com" TargetMode="External" /><Relationship Id="rId45" Type="http://schemas.openxmlformats.org/officeDocument/2006/relationships/hyperlink" Target="mailto:jamesnortje@hotmail.com" TargetMode="External" /><Relationship Id="rId46" Type="http://schemas.openxmlformats.org/officeDocument/2006/relationships/hyperlink" Target="mailto:quintens@absa.co.za" TargetMode="External" /><Relationship Id="rId47" Type="http://schemas.openxmlformats.org/officeDocument/2006/relationships/hyperlink" Target="mailto:jcboland@sagolfboard.org" TargetMode="External" /><Relationship Id="rId48" Type="http://schemas.openxmlformats.org/officeDocument/2006/relationships/hyperlink" Target="mailto:gordonbainprivate@gmail.com" TargetMode="External" /><Relationship Id="rId49" Type="http://schemas.openxmlformats.org/officeDocument/2006/relationships/hyperlink" Target="mailto:agterbos@myisp.co.za" TargetMode="External" /><Relationship Id="rId50" Type="http://schemas.openxmlformats.org/officeDocument/2006/relationships/hyperlink" Target="mailto:jcboland@sagolfboard.org" TargetMode="External" /><Relationship Id="rId51" Type="http://schemas.openxmlformats.org/officeDocument/2006/relationships/hyperlink" Target="mailto:jurika7@gmail.com" TargetMode="External" /><Relationship Id="rId52" Type="http://schemas.openxmlformats.org/officeDocument/2006/relationships/hyperlink" Target="mailto:esta@jv.bgr.co.za" TargetMode="External" /><Relationship Id="rId53" Type="http://schemas.openxmlformats.org/officeDocument/2006/relationships/hyperlink" Target="mailto:worcesteradmin@gmail.com" TargetMode="External" /><Relationship Id="rId54" Type="http://schemas.openxmlformats.org/officeDocument/2006/relationships/hyperlink" Target="mailto:lily@sadga.co.za" TargetMode="External" /><Relationship Id="rId55" Type="http://schemas.openxmlformats.org/officeDocument/2006/relationships/hyperlink" Target="mailto:deidre.benjamin@sbm.gov.za" TargetMode="External" /><Relationship Id="rId56" Type="http://schemas.openxmlformats.org/officeDocument/2006/relationships/hyperlink" Target="mailto:deidre.benjamin@sbm.gov.za" TargetMode="External" /><Relationship Id="rId57" Type="http://schemas.openxmlformats.org/officeDocument/2006/relationships/hyperlink" Target="mailto:shawn.adriaanse@gmail.com" TargetMode="External" /><Relationship Id="rId58" Type="http://schemas.openxmlformats.org/officeDocument/2006/relationships/hyperlink" Target="mailto:pearls@absa.co.za" TargetMode="External" /><Relationship Id="rId59" Type="http://schemas.openxmlformats.org/officeDocument/2006/relationships/hyperlink" Target="mailto:Angelique.Scheepers@absa.co.za" TargetMode="External" /><Relationship Id="rId60" Type="http://schemas.openxmlformats.org/officeDocument/2006/relationships/hyperlink" Target="mailto:robertbmuller@gmail.com" TargetMode="External" /><Relationship Id="rId61" Type="http://schemas.openxmlformats.org/officeDocument/2006/relationships/hyperlink" Target="mailto:dirk@jonkheer.co.za" TargetMode="External" /><Relationship Id="rId62" Type="http://schemas.openxmlformats.org/officeDocument/2006/relationships/hyperlink" Target="mailto:louis@fairview.co.za" TargetMode="External" /><Relationship Id="rId63" Type="http://schemas.openxmlformats.org/officeDocument/2006/relationships/hyperlink" Target="mailto:bduplessis@capenature.co.za" TargetMode="External" /><Relationship Id="rId64" Type="http://schemas.openxmlformats.org/officeDocument/2006/relationships/hyperlink" Target="mailto:nfarch@absamail.co.za" TargetMode="External" /><Relationship Id="rId65" Type="http://schemas.openxmlformats.org/officeDocument/2006/relationships/hyperlink" Target="mailto:rietterabie@gmail.com" TargetMode="External" /><Relationship Id="rId66" Type="http://schemas.openxmlformats.org/officeDocument/2006/relationships/hyperlink" Target="mailto:wilhelmkbr@gmail.com" TargetMode="External" /><Relationship Id="rId67" Type="http://schemas.openxmlformats.org/officeDocument/2006/relationships/hyperlink" Target="mailto:cnrkotze@yahoo.com" TargetMode="External" /><Relationship Id="rId68" Type="http://schemas.openxmlformats.org/officeDocument/2006/relationships/hyperlink" Target="mailto:jcboland@sagolfboard.org" TargetMode="External" /><Relationship Id="rId69" Type="http://schemas.openxmlformats.org/officeDocument/2006/relationships/hyperlink" Target="mailto:alma@itakanewaste.co.za" TargetMode="External" /><Relationship Id="rId70" Type="http://schemas.openxmlformats.org/officeDocument/2006/relationships/hyperlink" Target="mailto:frankert@netactive.co.za" TargetMode="External" /><Relationship Id="rId71" Type="http://schemas.openxmlformats.org/officeDocument/2006/relationships/hyperlink" Target="mailto:francois@one1.co.za" TargetMode="External" /><Relationship Id="rId72" Type="http://schemas.openxmlformats.org/officeDocument/2006/relationships/hyperlink" Target="mailto:roualdup@vodamail.co.za" TargetMode="External" /><Relationship Id="rId73" Type="http://schemas.openxmlformats.org/officeDocument/2006/relationships/hyperlink" Target="mailto:mligthart@telkomsa.net" TargetMode="External" /><Relationship Id="rId74" Type="http://schemas.openxmlformats.org/officeDocument/2006/relationships/hyperlink" Target="mailto:barry@sdm.dorea.co.za" TargetMode="External" /><Relationship Id="rId75" Type="http://schemas.openxmlformats.org/officeDocument/2006/relationships/hyperlink" Target="mailto:fernkloofadmin@hermanus.co.za" TargetMode="External" /><Relationship Id="rId76" Type="http://schemas.openxmlformats.org/officeDocument/2006/relationships/hyperlink" Target="mailto:higgos@mweb.co.za" TargetMode="External" /><Relationship Id="rId77" Type="http://schemas.openxmlformats.org/officeDocument/2006/relationships/hyperlink" Target="mailto:cronje.huis@axxess.co.za" TargetMode="External" /><Relationship Id="rId78" Type="http://schemas.openxmlformats.org/officeDocument/2006/relationships/hyperlink" Target="mailto:potgieterjaneen@gmail.com" TargetMode="External" /><Relationship Id="rId79" Type="http://schemas.openxmlformats.org/officeDocument/2006/relationships/hyperlink" Target="mailto:dirk@jonkheer.co.za" TargetMode="External" /><Relationship Id="rId80" Type="http://schemas.openxmlformats.org/officeDocument/2006/relationships/hyperlink" Target="mailto:ronell@logtrix.com" TargetMode="External" /><Relationship Id="rId81" Type="http://schemas.openxmlformats.org/officeDocument/2006/relationships/hyperlink" Target="mailto:eugene@hexvallei.co.za" TargetMode="External" /><Relationship Id="rId82" Type="http://schemas.openxmlformats.org/officeDocument/2006/relationships/hyperlink" Target="mailto:admin@bergheim1.co.za" TargetMode="External" /><Relationship Id="rId83" Type="http://schemas.openxmlformats.org/officeDocument/2006/relationships/hyperlink" Target="mailto:lieselventer@hotmail.com" TargetMode="External" /><Relationship Id="rId84" Type="http://schemas.openxmlformats.org/officeDocument/2006/relationships/hyperlink" Target="mailto:badisarse@lando.co.za" TargetMode="External" /><Relationship Id="rId85" Type="http://schemas.openxmlformats.org/officeDocument/2006/relationships/hyperlink" Target="mailto:badisarse@lando.co.za" TargetMode="External" /><Relationship Id="rId86" Type="http://schemas.openxmlformats.org/officeDocument/2006/relationships/hyperlink" Target="mailto:badisarse@lando.co.za" TargetMode="External" /><Relationship Id="rId87" Type="http://schemas.openxmlformats.org/officeDocument/2006/relationships/hyperlink" Target="mailto:dricus.swart@gmail.com" TargetMode="External" /><Relationship Id="rId88" Type="http://schemas.openxmlformats.org/officeDocument/2006/relationships/hyperlink" Target="mailto:koria@compnet.co.za" TargetMode="External" /><Relationship Id="rId89" Type="http://schemas.openxmlformats.org/officeDocument/2006/relationships/hyperlink" Target="mailto:nt@ntdesigns.co.za" TargetMode="External" /><Relationship Id="rId90" Type="http://schemas.openxmlformats.org/officeDocument/2006/relationships/hyperlink" Target="mailto:hendrik@ahtonextracts.co.za" TargetMode="External" /><Relationship Id="rId91" Type="http://schemas.openxmlformats.org/officeDocument/2006/relationships/hyperlink" Target="mailto:sanet.stirling@gmail.com" TargetMode="External" /><Relationship Id="rId92" Type="http://schemas.openxmlformats.org/officeDocument/2006/relationships/hyperlink" Target="mailto:lucille@kaaimansgat.co.za" TargetMode="External" /><Relationship Id="rId93" Type="http://schemas.openxmlformats.org/officeDocument/2006/relationships/hyperlink" Target="mailto:avenant@intekom.co.za" TargetMode="External" /><Relationship Id="rId94" Type="http://schemas.openxmlformats.org/officeDocument/2006/relationships/hyperlink" Target="mailto:hannes.vanniekerk@ernieels.com" TargetMode="External" /><Relationship Id="rId95" Type="http://schemas.openxmlformats.org/officeDocument/2006/relationships/hyperlink" Target="mailto:riaandu@nedbank.co.za" TargetMode="External" /><Relationship Id="rId96" Type="http://schemas.openxmlformats.org/officeDocument/2006/relationships/hyperlink" Target="mailto:riaandu@nedbank.co.za" TargetMode="External" /><Relationship Id="rId97" Type="http://schemas.openxmlformats.org/officeDocument/2006/relationships/hyperlink" Target="mailto:malcolmhon63@gmail.com" TargetMode="External" /><Relationship Id="rId98" Type="http://schemas.openxmlformats.org/officeDocument/2006/relationships/hyperlink" Target="mailto:badisarse@lando.co.za" TargetMode="External" /><Relationship Id="rId99" Type="http://schemas.openxmlformats.org/officeDocument/2006/relationships/hyperlink" Target="mailto:dewitt@dllagrange.co.za" TargetMode="External" /><Relationship Id="rId100" Type="http://schemas.openxmlformats.org/officeDocument/2006/relationships/hyperlink" Target="mailto:jcboland@sagolfboard.org" TargetMode="External" /><Relationship Id="rId101" Type="http://schemas.openxmlformats.org/officeDocument/2006/relationships/hyperlink" Target="mailto:johanloubser1@gmail.com" TargetMode="External" /><Relationship Id="rId102" Type="http://schemas.openxmlformats.org/officeDocument/2006/relationships/hyperlink" Target="mailto:security@mtncaledon.co.za" TargetMode="External" /><Relationship Id="rId103" Type="http://schemas.openxmlformats.org/officeDocument/2006/relationships/hyperlink" Target="mailto:willie@proverte.co.za" TargetMode="External" /><Relationship Id="rId104" Type="http://schemas.openxmlformats.org/officeDocument/2006/relationships/hyperlink" Target="mailto:bradleycouch@yahoo.com" TargetMode="External" /><Relationship Id="rId105" Type="http://schemas.openxmlformats.org/officeDocument/2006/relationships/hyperlink" Target="mailto:okwesi@jumboceres,co.za" TargetMode="External" /><Relationship Id="rId106" Type="http://schemas.openxmlformats.org/officeDocument/2006/relationships/hyperlink" Target="mailto:jurika7@gmail.com" TargetMode="External" /><Relationship Id="rId107" Type="http://schemas.openxmlformats.org/officeDocument/2006/relationships/hyperlink" Target="mailto:sanmare@me.com" TargetMode="External" /><Relationship Id="rId108" Type="http://schemas.openxmlformats.org/officeDocument/2006/relationships/hyperlink" Target="mailto:danieldutoit101@gmail.com" TargetMode="External" /><Relationship Id="rId109" Type="http://schemas.openxmlformats.org/officeDocument/2006/relationships/hyperlink" Target="mailto:barry@sdm.dorea.co.za" TargetMode="External" /><Relationship Id="rId110" Type="http://schemas.openxmlformats.org/officeDocument/2006/relationships/hyperlink" Target="mailto:vgk@mylan.co.za" TargetMode="External" /><Relationship Id="rId111" Type="http://schemas.openxmlformats.org/officeDocument/2006/relationships/hyperlink" Target="mailto:vgk@mylan.co.za" TargetMode="External" /><Relationship Id="rId112" Type="http://schemas.openxmlformats.org/officeDocument/2006/relationships/hyperlink" Target="mailto:vgk@mylan.co.za" TargetMode="External" /><Relationship Id="rId113" Type="http://schemas.openxmlformats.org/officeDocument/2006/relationships/hyperlink" Target="mailto:annerievd@mweb.co.za" TargetMode="External" /><Relationship Id="rId114" Type="http://schemas.openxmlformats.org/officeDocument/2006/relationships/hyperlink" Target="mailto:security@mtnloaded.co.za" TargetMode="External" /><Relationship Id="rId115" Type="http://schemas.openxmlformats.org/officeDocument/2006/relationships/hyperlink" Target="mailto:annerievd@mweb.co.za" TargetMode="External" /><Relationship Id="rId116" Type="http://schemas.openxmlformats.org/officeDocument/2006/relationships/hyperlink" Target="mailto:jcboland@sagolfboard.org" TargetMode="External" /><Relationship Id="rId117" Type="http://schemas.openxmlformats.org/officeDocument/2006/relationships/hyperlink" Target="mailto:hpvos@mweb.co.za" TargetMode="External" /><Relationship Id="rId118" Type="http://schemas.openxmlformats.org/officeDocument/2006/relationships/hyperlink" Target="mailto:moswinmoore@gmail.com" TargetMode="External" /><Relationship Id="rId119" Type="http://schemas.openxmlformats.org/officeDocument/2006/relationships/hyperlink" Target="mailto:wilhelmkbr@gmail.com" TargetMode="External" /><Relationship Id="rId120" Type="http://schemas.openxmlformats.org/officeDocument/2006/relationships/hyperlink" Target="mailto:papsak@paarlonline.co.za" TargetMode="External" /><Relationship Id="rId121" Type="http://schemas.openxmlformats.org/officeDocument/2006/relationships/hyperlink" Target="mailto:jcboland@sagolfboard.org" TargetMode="External" /><Relationship Id="rId122" Type="http://schemas.openxmlformats.org/officeDocument/2006/relationships/hyperlink" Target="mailto:grahamj@seaharvest.co.za" TargetMode="External" /><Relationship Id="rId123" Type="http://schemas.openxmlformats.org/officeDocument/2006/relationships/hyperlink" Target="mailto:jcboland@sagolfboard.org" TargetMode="External" /><Relationship Id="rId124" Type="http://schemas.openxmlformats.org/officeDocument/2006/relationships/hyperlink" Target="mailto:badisarse@lando.co.za" TargetMode="External" /><Relationship Id="rId125" Type="http://schemas.openxmlformats.org/officeDocument/2006/relationships/hyperlink" Target="mailto:badisarse@lando.co.za" TargetMode="External" /><Relationship Id="rId126" Type="http://schemas.openxmlformats.org/officeDocument/2006/relationships/hyperlink" Target="mailto:heini@willowcreek.co.za" TargetMode="External" /><Relationship Id="rId127" Type="http://schemas.openxmlformats.org/officeDocument/2006/relationships/hyperlink" Target="mailto:leatitia@fourietransport.co.za" TargetMode="External" /><Relationship Id="rId128" Type="http://schemas.openxmlformats.org/officeDocument/2006/relationships/hyperlink" Target="mailto:badisarse@lando.co.za" TargetMode="External" /><Relationship Id="rId129" Type="http://schemas.openxmlformats.org/officeDocument/2006/relationships/hyperlink" Target="mailto:badisarse@lando.co.za" TargetMode="External" /><Relationship Id="rId130" Type="http://schemas.openxmlformats.org/officeDocument/2006/relationships/hyperlink" Target="mailto:badisarse@lando.co.za" TargetMode="External" /><Relationship Id="rId131" Type="http://schemas.openxmlformats.org/officeDocument/2006/relationships/hyperlink" Target="mailto:badisarse@lando.co.za" TargetMode="External" /><Relationship Id="rId132" Type="http://schemas.openxmlformats.org/officeDocument/2006/relationships/hyperlink" Target="mailto:mgraccounts@akilagroup.com" TargetMode="External" /><Relationship Id="rId133" Type="http://schemas.openxmlformats.org/officeDocument/2006/relationships/hyperlink" Target="mailto:potgieterjaneen@gmail.com" TargetMode="External" /><Relationship Id="rId134" Type="http://schemas.openxmlformats.org/officeDocument/2006/relationships/hyperlink" Target="mailto:joe@perdigon.co.za" TargetMode="External" /><Relationship Id="rId135" Type="http://schemas.openxmlformats.org/officeDocument/2006/relationships/hyperlink" Target="mailto:helena@azodouro.com" TargetMode="External" /><Relationship Id="rId136" Type="http://schemas.openxmlformats.org/officeDocument/2006/relationships/hyperlink" Target="mailto:lizanewilson@gmail.com" TargetMode="External" /><Relationship Id="rId137" Type="http://schemas.openxmlformats.org/officeDocument/2006/relationships/hyperlink" Target="mailto:llewellyn@gghh.co.za" TargetMode="External" /><Relationship Id="rId138" Type="http://schemas.openxmlformats.org/officeDocument/2006/relationships/hyperlink" Target="mailto:ekruger001@gmail.com" TargetMode="External" /><Relationship Id="rId139" Type="http://schemas.openxmlformats.org/officeDocument/2006/relationships/hyperlink" Target="mailto:admin@kaaimansgat.co.za" TargetMode="External" /><Relationship Id="rId140" Type="http://schemas.openxmlformats.org/officeDocument/2006/relationships/hyperlink" Target="mailto:cdv@hantam.ac.za" TargetMode="External" /><Relationship Id="rId141" Type="http://schemas.openxmlformats.org/officeDocument/2006/relationships/hyperlink" Target="mailto:cobusb@elbquip.co.za" TargetMode="External" /><Relationship Id="rId142" Type="http://schemas.openxmlformats.org/officeDocument/2006/relationships/hyperlink" Target="mailto:moswinmoore@gmail.com" TargetMode="External" /><Relationship Id="rId143" Type="http://schemas.openxmlformats.org/officeDocument/2006/relationships/hyperlink" Target="mailto:ryancarelse37@gmail.com" TargetMode="External" /><Relationship Id="rId144" Type="http://schemas.openxmlformats.org/officeDocument/2006/relationships/hyperlink" Target="mailto:gregorowskik@yahoo.com" TargetMode="External" /><Relationship Id="rId145" Type="http://schemas.openxmlformats.org/officeDocument/2006/relationships/hyperlink" Target="mailto:jcboland@sagolfboard.org" TargetMode="External" /><Relationship Id="rId146" Type="http://schemas.openxmlformats.org/officeDocument/2006/relationships/hyperlink" Target="mailto:charlenethomson7@gmail.com" TargetMode="External" /><Relationship Id="rId147" Type="http://schemas.openxmlformats.org/officeDocument/2006/relationships/hyperlink" Target="mailto:ilzemynhardt@mwebbiz.co.za" TargetMode="External" /><Relationship Id="rId148" Type="http://schemas.openxmlformats.org/officeDocument/2006/relationships/hyperlink" Target="mailto:kennethsdunsdon@gmail.com" TargetMode="External" /><Relationship Id="rId149" Type="http://schemas.openxmlformats.org/officeDocument/2006/relationships/hyperlink" Target="mailto:kennethsdunsdon@gmail.com" TargetMode="External" /><Relationship Id="rId150" Type="http://schemas.openxmlformats.org/officeDocument/2006/relationships/hyperlink" Target="mailto:info@nuyvallei.co.za" TargetMode="External" /><Relationship Id="rId151" Type="http://schemas.openxmlformats.org/officeDocument/2006/relationships/hyperlink" Target="mailto:ronaldj@capeagulhas.com" TargetMode="External" /><Relationship Id="rId152" Type="http://schemas.openxmlformats.org/officeDocument/2006/relationships/hyperlink" Target="mailto:ronaldj@capeagulhas.com" TargetMode="External" /><Relationship Id="rId153" Type="http://schemas.openxmlformats.org/officeDocument/2006/relationships/hyperlink" Target="mailto:ronaldj@capeagulhas.com" TargetMode="External" /><Relationship Id="rId154" Type="http://schemas.openxmlformats.org/officeDocument/2006/relationships/hyperlink" Target="mailto:ronaldj@capeagulhas.com" TargetMode="External" /><Relationship Id="rId155" Type="http://schemas.openxmlformats.org/officeDocument/2006/relationships/hyperlink" Target="mailto:juriankitshoff@gmail.com" TargetMode="External" /><Relationship Id="rId156" Type="http://schemas.openxmlformats.org/officeDocument/2006/relationships/hyperlink" Target="mailto:friesland@breede.co.za" TargetMode="External" /><Relationship Id="rId157" Type="http://schemas.openxmlformats.org/officeDocument/2006/relationships/hyperlink" Target="mailto:charlkaste@wcaccess.co.za" TargetMode="External" /><Relationship Id="rId158" Type="http://schemas.openxmlformats.org/officeDocument/2006/relationships/hyperlink" Target="mailto:jdjdavidtransports@telkomsa.net" TargetMode="External" /><Relationship Id="rId159" Type="http://schemas.openxmlformats.org/officeDocument/2006/relationships/hyperlink" Target="mailto:charlenethomson7@gmail.com" TargetMode="External" /><Relationship Id="rId160" Type="http://schemas.openxmlformats.org/officeDocument/2006/relationships/hyperlink" Target="mailto:williesp890@gmail.com" TargetMode="External" /><Relationship Id="rId161" Type="http://schemas.openxmlformats.org/officeDocument/2006/relationships/hyperlink" Target="mailto:margriet.engelbrecht@gmail.com" TargetMode="External" /><Relationship Id="rId162" Type="http://schemas.openxmlformats.org/officeDocument/2006/relationships/hyperlink" Target="mailto:dealmakers2@mweb.co.za" TargetMode="External" /><Relationship Id="rId163" Type="http://schemas.openxmlformats.org/officeDocument/2006/relationships/hyperlink" Target="mailto:johanloubser1@gmail.com" TargetMode="External" /><Relationship Id="rId164" Type="http://schemas.openxmlformats.org/officeDocument/2006/relationships/hyperlink" Target="mailto:raysnyders@yahoo.co.uk" TargetMode="External" /><Relationship Id="rId165" Type="http://schemas.openxmlformats.org/officeDocument/2006/relationships/comments" Target="../comments1.xml" /><Relationship Id="rId166" Type="http://schemas.openxmlformats.org/officeDocument/2006/relationships/vmlDrawing" Target="../drawings/vmlDrawing1.vml" /><Relationship Id="rId1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55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7109375" defaultRowHeight="12.75"/>
  <cols>
    <col min="1" max="1" width="4.00390625" style="1" customWidth="1"/>
    <col min="2" max="2" width="29.421875" style="1" customWidth="1"/>
    <col min="3" max="3" width="6.28125" style="1" customWidth="1"/>
    <col min="4" max="4" width="9.7109375" style="1" customWidth="1"/>
    <col min="5" max="5" width="11.00390625" style="35" customWidth="1"/>
    <col min="6" max="6" width="41.00390625" style="28" customWidth="1"/>
    <col min="7" max="7" width="15.8515625" style="1" customWidth="1"/>
    <col min="8" max="8" width="7.8515625" style="1" customWidth="1"/>
    <col min="9" max="9" width="5.421875" style="1" customWidth="1"/>
    <col min="10" max="10" width="4.7109375" style="1" customWidth="1"/>
    <col min="11" max="11" width="7.28125" style="1" customWidth="1"/>
    <col min="12" max="12" width="6.28125" style="1" customWidth="1"/>
    <col min="13" max="13" width="5.421875" style="1" customWidth="1"/>
    <col min="14" max="14" width="5.28125" style="1" customWidth="1"/>
    <col min="15" max="15" width="3.57421875" style="1" customWidth="1"/>
    <col min="16" max="16" width="6.7109375" style="1" customWidth="1"/>
    <col min="17" max="26" width="5.28125" style="1" customWidth="1"/>
    <col min="27" max="28" width="4.8515625" style="28" customWidth="1"/>
    <col min="29" max="29" width="5.140625" style="1" customWidth="1"/>
    <col min="30" max="40" width="4.8515625" style="28" customWidth="1"/>
    <col min="41" max="41" width="4.8515625" style="1" customWidth="1"/>
    <col min="42" max="43" width="4.8515625" style="28" customWidth="1"/>
    <col min="44" max="45" width="5.140625" style="1" customWidth="1"/>
    <col min="46" max="49" width="4.00390625" style="1" customWidth="1"/>
    <col min="50" max="50" width="4.00390625" style="28" customWidth="1"/>
    <col min="51" max="52" width="4.00390625" style="1" customWidth="1"/>
    <col min="53" max="53" width="4.00390625" style="1" bestFit="1" customWidth="1"/>
    <col min="54" max="54" width="4.140625" style="1" customWidth="1"/>
    <col min="55" max="55" width="4.00390625" style="22" customWidth="1"/>
    <col min="56" max="58" width="3.8515625" style="1" customWidth="1"/>
    <col min="59" max="65" width="4.00390625" style="1" customWidth="1"/>
    <col min="66" max="66" width="4.00390625" style="25" customWidth="1"/>
    <col min="67" max="68" width="4.00390625" style="1" customWidth="1"/>
    <col min="69" max="72" width="4.00390625" style="1" bestFit="1" customWidth="1"/>
    <col min="73" max="74" width="4.8515625" style="28" customWidth="1"/>
    <col min="75" max="76" width="4.00390625" style="1" bestFit="1" customWidth="1"/>
    <col min="77" max="79" width="4.8515625" style="28" customWidth="1"/>
    <col min="80" max="80" width="5.140625" style="1" customWidth="1"/>
    <col min="81" max="83" width="4.8515625" style="28" customWidth="1"/>
    <col min="84" max="84" width="4.8515625" style="1" customWidth="1"/>
    <col min="85" max="85" width="5.140625" style="1" customWidth="1"/>
    <col min="86" max="87" width="4.8515625" style="28" customWidth="1"/>
    <col min="88" max="88" width="5.140625" style="1" customWidth="1"/>
    <col min="89" max="113" width="4.8515625" style="28" customWidth="1"/>
    <col min="114" max="115" width="4.28125" style="1" customWidth="1"/>
    <col min="116" max="152" width="4.8515625" style="28" customWidth="1"/>
    <col min="153" max="153" width="4.00390625" style="25" customWidth="1"/>
    <col min="154" max="154" width="4.00390625" style="1" customWidth="1"/>
    <col min="155" max="158" width="4.8515625" style="28" customWidth="1"/>
    <col min="159" max="161" width="4.8515625" style="1" customWidth="1"/>
    <col min="162" max="163" width="4.8515625" style="28" customWidth="1"/>
    <col min="164" max="164" width="4.8515625" style="1" customWidth="1"/>
    <col min="165" max="167" width="4.8515625" style="28" customWidth="1"/>
    <col min="168" max="168" width="4.00390625" style="1" customWidth="1"/>
    <col min="169" max="173" width="4.8515625" style="28" customWidth="1"/>
    <col min="174" max="174" width="9.00390625" style="15" bestFit="1" customWidth="1"/>
    <col min="175" max="175" width="8.8515625" style="15" bestFit="1" customWidth="1"/>
    <col min="176" max="16384" width="8.7109375" style="15" customWidth="1"/>
  </cols>
  <sheetData>
    <row r="1" spans="1:180" s="11" customFormat="1" ht="13.5" thickBot="1">
      <c r="A1" s="1"/>
      <c r="B1" s="2"/>
      <c r="C1" s="2"/>
      <c r="D1" s="3"/>
      <c r="E1" s="31"/>
      <c r="F1" s="300"/>
      <c r="G1" s="3"/>
      <c r="H1" s="4"/>
      <c r="I1" s="4"/>
      <c r="J1" s="4"/>
      <c r="K1" s="4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B1" s="53"/>
      <c r="AC1" s="57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7"/>
      <c r="AS1" s="57"/>
      <c r="AT1" s="55"/>
      <c r="AU1" s="55"/>
      <c r="AV1" s="55"/>
      <c r="AW1" s="53"/>
      <c r="AX1" s="53"/>
      <c r="AY1" s="55"/>
      <c r="AZ1" s="53"/>
      <c r="BA1" s="54"/>
      <c r="BB1" s="54"/>
      <c r="BC1" s="55"/>
      <c r="BD1" s="371"/>
      <c r="BE1" s="371"/>
      <c r="BF1" s="371"/>
      <c r="BG1" s="55"/>
      <c r="BH1" s="55"/>
      <c r="BI1" s="55"/>
      <c r="BJ1" s="55"/>
      <c r="BK1" s="55"/>
      <c r="BL1" s="55"/>
      <c r="BM1" s="55"/>
      <c r="BN1" s="53"/>
      <c r="BO1" s="55"/>
      <c r="BP1" s="53"/>
      <c r="BQ1" s="372"/>
      <c r="BR1" s="373"/>
      <c r="BS1" s="372"/>
      <c r="BT1" s="373"/>
      <c r="BU1" s="53"/>
      <c r="BV1" s="53"/>
      <c r="BW1" s="372"/>
      <c r="BX1" s="373"/>
      <c r="BY1" s="53"/>
      <c r="BZ1" s="53"/>
      <c r="CA1" s="53"/>
      <c r="CB1" s="57"/>
      <c r="CC1" s="53"/>
      <c r="CD1" s="53"/>
      <c r="CE1" s="53"/>
      <c r="CF1" s="55"/>
      <c r="CG1" s="57"/>
      <c r="CH1" s="53"/>
      <c r="CI1" s="53"/>
      <c r="CJ1" s="57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279"/>
      <c r="DK1" s="279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293"/>
      <c r="EX1" s="56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5"/>
      <c r="FM1" s="53"/>
      <c r="FN1" s="53"/>
      <c r="FO1" s="53"/>
      <c r="FP1" s="53"/>
      <c r="FQ1" s="53"/>
      <c r="FR1" s="13"/>
      <c r="FS1" s="13"/>
      <c r="FT1" s="13"/>
      <c r="FU1" s="13"/>
      <c r="FV1" s="13"/>
      <c r="FW1" s="13"/>
      <c r="FX1" s="13"/>
    </row>
    <row r="2" spans="2:175" ht="54.75" customHeight="1" thickBot="1">
      <c r="B2" s="17"/>
      <c r="C2" s="18"/>
      <c r="D2" s="18"/>
      <c r="E2" s="32"/>
      <c r="F2" s="18"/>
      <c r="G2" s="18"/>
      <c r="H2" s="19"/>
      <c r="I2" s="19"/>
      <c r="J2" s="20" t="s">
        <v>242</v>
      </c>
      <c r="K2" s="24"/>
      <c r="L2" s="29"/>
      <c r="M2" s="30"/>
      <c r="N2" s="30"/>
      <c r="O2" s="30"/>
      <c r="P2" s="30"/>
      <c r="Q2" s="30">
        <v>1</v>
      </c>
      <c r="R2" s="30">
        <v>2</v>
      </c>
      <c r="S2" s="30">
        <v>3</v>
      </c>
      <c r="T2" s="30">
        <v>4</v>
      </c>
      <c r="U2" s="30">
        <v>5</v>
      </c>
      <c r="V2" s="30">
        <v>6</v>
      </c>
      <c r="W2" s="30">
        <v>7</v>
      </c>
      <c r="X2" s="30">
        <v>8</v>
      </c>
      <c r="Y2" s="30">
        <v>9</v>
      </c>
      <c r="Z2" s="30">
        <v>10</v>
      </c>
      <c r="AA2" s="30"/>
      <c r="AB2" s="304"/>
      <c r="AC2" s="50">
        <v>42225</v>
      </c>
      <c r="AD2" s="307" t="s">
        <v>549</v>
      </c>
      <c r="AE2" s="307" t="s">
        <v>549</v>
      </c>
      <c r="AF2" s="307" t="s">
        <v>550</v>
      </c>
      <c r="AG2" s="307" t="s">
        <v>551</v>
      </c>
      <c r="AH2" s="368">
        <v>42232</v>
      </c>
      <c r="AI2" s="368">
        <v>42226</v>
      </c>
      <c r="AJ2" s="307">
        <v>42222</v>
      </c>
      <c r="AK2" s="307">
        <v>42223</v>
      </c>
      <c r="AL2" s="307">
        <v>42225</v>
      </c>
      <c r="AM2" s="307">
        <v>42225</v>
      </c>
      <c r="AN2" s="307">
        <v>42226</v>
      </c>
      <c r="AO2" s="369">
        <v>42224</v>
      </c>
      <c r="AP2" s="370">
        <v>42224</v>
      </c>
      <c r="AQ2" s="40">
        <v>42211</v>
      </c>
      <c r="AR2" s="50">
        <v>42204</v>
      </c>
      <c r="AS2" s="50">
        <v>42202</v>
      </c>
      <c r="AT2" s="294">
        <v>42198</v>
      </c>
      <c r="AU2" s="294">
        <v>42199</v>
      </c>
      <c r="AV2" s="63">
        <v>42198</v>
      </c>
      <c r="AW2" s="63">
        <v>42198</v>
      </c>
      <c r="AX2" s="63">
        <v>42199</v>
      </c>
      <c r="AY2" s="48"/>
      <c r="AZ2" s="48"/>
      <c r="BA2" s="299">
        <v>42193</v>
      </c>
      <c r="BB2" s="299">
        <v>42194</v>
      </c>
      <c r="BC2" s="62">
        <v>42192</v>
      </c>
      <c r="BD2" s="62">
        <v>42193</v>
      </c>
      <c r="BE2" s="62">
        <v>42194</v>
      </c>
      <c r="BF2" s="62">
        <v>42195</v>
      </c>
      <c r="BG2" s="40">
        <v>42194</v>
      </c>
      <c r="BH2" s="40">
        <v>42192</v>
      </c>
      <c r="BI2" s="294">
        <v>42186</v>
      </c>
      <c r="BJ2" s="294">
        <v>42187</v>
      </c>
      <c r="BK2" s="294">
        <v>42188</v>
      </c>
      <c r="BL2" s="294">
        <v>42183</v>
      </c>
      <c r="BM2" s="294">
        <v>42184</v>
      </c>
      <c r="BN2" s="37">
        <v>42183</v>
      </c>
      <c r="BO2" s="48">
        <v>42183</v>
      </c>
      <c r="BP2" s="48">
        <v>42183</v>
      </c>
      <c r="BQ2" s="48">
        <v>42162</v>
      </c>
      <c r="BR2" s="48">
        <v>42162</v>
      </c>
      <c r="BS2" s="48">
        <v>42155</v>
      </c>
      <c r="BT2" s="48">
        <v>42155</v>
      </c>
      <c r="BU2" s="49">
        <v>42148</v>
      </c>
      <c r="BV2" s="49">
        <v>42148</v>
      </c>
      <c r="BW2" s="48">
        <v>42134</v>
      </c>
      <c r="BX2" s="48">
        <v>42134</v>
      </c>
      <c r="BY2" s="39">
        <v>41734</v>
      </c>
      <c r="BZ2" s="48">
        <v>41762</v>
      </c>
      <c r="CA2" s="48">
        <v>41762</v>
      </c>
      <c r="CB2" s="50">
        <v>42121</v>
      </c>
      <c r="CC2" s="49">
        <v>42121</v>
      </c>
      <c r="CD2" s="49">
        <v>42122</v>
      </c>
      <c r="CE2" s="49">
        <v>42123</v>
      </c>
      <c r="CF2" s="41">
        <v>42114</v>
      </c>
      <c r="CG2" s="50">
        <v>42113</v>
      </c>
      <c r="CH2" s="48">
        <v>42106</v>
      </c>
      <c r="CI2" s="48">
        <v>42106</v>
      </c>
      <c r="CJ2" s="50">
        <v>42102</v>
      </c>
      <c r="CK2" s="44">
        <v>42100</v>
      </c>
      <c r="CL2" s="44">
        <v>42100</v>
      </c>
      <c r="CM2" s="44">
        <v>42101</v>
      </c>
      <c r="CN2" s="44">
        <v>42102</v>
      </c>
      <c r="CO2" s="39">
        <v>42103</v>
      </c>
      <c r="CP2" s="39">
        <v>42101</v>
      </c>
      <c r="CQ2" s="349">
        <v>42095</v>
      </c>
      <c r="CR2" s="349">
        <v>42095</v>
      </c>
      <c r="CS2" s="349">
        <v>42096</v>
      </c>
      <c r="CT2" s="47">
        <v>42090</v>
      </c>
      <c r="CU2" s="47">
        <v>42091</v>
      </c>
      <c r="CV2" s="47">
        <v>42092</v>
      </c>
      <c r="CW2" s="48">
        <v>42090</v>
      </c>
      <c r="CX2" s="48">
        <v>42091</v>
      </c>
      <c r="CY2" s="48">
        <v>42092</v>
      </c>
      <c r="CZ2" s="48">
        <v>42092</v>
      </c>
      <c r="DA2" s="69">
        <v>42092</v>
      </c>
      <c r="DB2" s="69">
        <v>42093</v>
      </c>
      <c r="DC2" s="48">
        <v>42078</v>
      </c>
      <c r="DD2" s="48">
        <v>42078</v>
      </c>
      <c r="DE2" s="48">
        <v>42072</v>
      </c>
      <c r="DF2" s="48">
        <v>42072</v>
      </c>
      <c r="DG2" s="280">
        <v>42073</v>
      </c>
      <c r="DH2" s="280">
        <v>42073</v>
      </c>
      <c r="DI2" s="280">
        <v>42073</v>
      </c>
      <c r="DJ2" s="280">
        <v>42065</v>
      </c>
      <c r="DK2" s="280">
        <v>42065</v>
      </c>
      <c r="DL2" s="69">
        <v>42063</v>
      </c>
      <c r="DM2" s="69">
        <v>42063</v>
      </c>
      <c r="DN2" s="69">
        <v>42063</v>
      </c>
      <c r="DO2" s="43">
        <v>42050</v>
      </c>
      <c r="DP2" s="43">
        <v>42050</v>
      </c>
      <c r="DQ2" s="66">
        <v>42050</v>
      </c>
      <c r="DR2" s="67">
        <v>42043</v>
      </c>
      <c r="DS2" s="48">
        <v>41672</v>
      </c>
      <c r="DT2" s="48">
        <v>41672</v>
      </c>
      <c r="DU2" s="36">
        <v>42030</v>
      </c>
      <c r="DV2" s="38">
        <v>42029</v>
      </c>
      <c r="DW2" s="48">
        <v>42028</v>
      </c>
      <c r="DX2" s="48">
        <v>42028</v>
      </c>
      <c r="DY2" s="36">
        <v>42023</v>
      </c>
      <c r="DZ2" s="38">
        <v>42022</v>
      </c>
      <c r="EA2" s="48">
        <v>42021</v>
      </c>
      <c r="EB2" s="48">
        <v>42021</v>
      </c>
      <c r="EC2" s="65">
        <v>42011</v>
      </c>
      <c r="ED2" s="65">
        <v>42011</v>
      </c>
      <c r="EE2" s="65">
        <v>42012</v>
      </c>
      <c r="EF2" s="65">
        <v>42014</v>
      </c>
      <c r="EG2" s="65">
        <v>42014</v>
      </c>
      <c r="EH2" s="65">
        <v>42015</v>
      </c>
      <c r="EI2" s="46">
        <v>41648</v>
      </c>
      <c r="EJ2" s="46">
        <v>41648</v>
      </c>
      <c r="EK2" s="46">
        <v>41648</v>
      </c>
      <c r="EL2" s="38">
        <v>42015</v>
      </c>
      <c r="EM2" s="48">
        <v>42014</v>
      </c>
      <c r="EN2" s="48">
        <v>42014</v>
      </c>
      <c r="EO2" s="46">
        <v>42008</v>
      </c>
      <c r="EP2" s="46">
        <v>42009</v>
      </c>
      <c r="EQ2" s="46">
        <v>42010</v>
      </c>
      <c r="ER2" s="45">
        <v>42011</v>
      </c>
      <c r="ES2" s="45">
        <v>42012</v>
      </c>
      <c r="ET2" s="45">
        <v>42013</v>
      </c>
      <c r="EU2" s="45">
        <v>41984</v>
      </c>
      <c r="EV2" s="45">
        <v>41985</v>
      </c>
      <c r="EW2" s="49">
        <v>41973</v>
      </c>
      <c r="EX2" s="49">
        <v>41973</v>
      </c>
      <c r="EY2" s="48">
        <v>41967</v>
      </c>
      <c r="EZ2" s="48">
        <v>41967</v>
      </c>
      <c r="FA2" s="38">
        <v>41966</v>
      </c>
      <c r="FB2" s="311">
        <v>41938</v>
      </c>
      <c r="FC2" s="48">
        <v>41572</v>
      </c>
      <c r="FD2" s="48">
        <v>41572</v>
      </c>
      <c r="FE2" s="48">
        <v>41923</v>
      </c>
      <c r="FF2" s="48">
        <v>41923</v>
      </c>
      <c r="FG2" s="42">
        <v>41924</v>
      </c>
      <c r="FH2" s="42">
        <v>41924</v>
      </c>
      <c r="FI2" s="40">
        <v>41922</v>
      </c>
      <c r="FJ2" s="311">
        <v>41918</v>
      </c>
      <c r="FK2" s="311">
        <v>41910</v>
      </c>
      <c r="FL2" s="287">
        <v>41875</v>
      </c>
      <c r="FM2" s="311">
        <v>41868</v>
      </c>
      <c r="FN2" s="48">
        <v>41517</v>
      </c>
      <c r="FO2" s="48">
        <v>41517</v>
      </c>
      <c r="FP2" s="48">
        <v>41882</v>
      </c>
      <c r="FQ2" s="48">
        <v>41882</v>
      </c>
      <c r="FR2" s="5"/>
      <c r="FS2" s="6" t="e">
        <f>SUM(#REF!)</f>
        <v>#REF!</v>
      </c>
    </row>
    <row r="3" spans="1:175" s="61" customFormat="1" ht="147">
      <c r="A3" s="58"/>
      <c r="B3" s="71"/>
      <c r="C3" s="72" t="s">
        <v>520</v>
      </c>
      <c r="D3" s="73" t="s">
        <v>0</v>
      </c>
      <c r="E3" s="73" t="s">
        <v>1</v>
      </c>
      <c r="F3" s="74" t="s">
        <v>240</v>
      </c>
      <c r="G3" s="74" t="s">
        <v>2</v>
      </c>
      <c r="H3" s="74"/>
      <c r="I3" s="74"/>
      <c r="J3" s="75" t="s">
        <v>3</v>
      </c>
      <c r="K3" s="76" t="s">
        <v>183</v>
      </c>
      <c r="L3" s="77" t="s">
        <v>182</v>
      </c>
      <c r="M3" s="78" t="s">
        <v>239</v>
      </c>
      <c r="N3" s="78" t="s">
        <v>186</v>
      </c>
      <c r="O3" s="78" t="s">
        <v>107</v>
      </c>
      <c r="P3" s="78" t="s">
        <v>181</v>
      </c>
      <c r="Q3" s="78" t="s">
        <v>4</v>
      </c>
      <c r="R3" s="78" t="s">
        <v>4</v>
      </c>
      <c r="S3" s="78" t="s">
        <v>4</v>
      </c>
      <c r="T3" s="78" t="s">
        <v>4</v>
      </c>
      <c r="U3" s="78" t="s">
        <v>4</v>
      </c>
      <c r="V3" s="78" t="s">
        <v>4</v>
      </c>
      <c r="W3" s="78" t="s">
        <v>4</v>
      </c>
      <c r="X3" s="78" t="s">
        <v>4</v>
      </c>
      <c r="Y3" s="78" t="s">
        <v>4</v>
      </c>
      <c r="Z3" s="78" t="s">
        <v>4</v>
      </c>
      <c r="AA3" s="78" t="s">
        <v>5</v>
      </c>
      <c r="AB3" s="305"/>
      <c r="AC3" s="83" t="s">
        <v>554</v>
      </c>
      <c r="AD3" s="306" t="s">
        <v>552</v>
      </c>
      <c r="AE3" s="306" t="s">
        <v>552</v>
      </c>
      <c r="AF3" s="306" t="s">
        <v>552</v>
      </c>
      <c r="AG3" s="306" t="s">
        <v>552</v>
      </c>
      <c r="AH3" s="364" t="s">
        <v>27</v>
      </c>
      <c r="AI3" s="365" t="s">
        <v>548</v>
      </c>
      <c r="AJ3" s="306" t="s">
        <v>417</v>
      </c>
      <c r="AK3" s="306" t="s">
        <v>417</v>
      </c>
      <c r="AL3" s="306" t="s">
        <v>547</v>
      </c>
      <c r="AM3" s="306" t="s">
        <v>547</v>
      </c>
      <c r="AN3" s="306" t="s">
        <v>547</v>
      </c>
      <c r="AO3" s="366" t="s">
        <v>171</v>
      </c>
      <c r="AP3" s="367" t="s">
        <v>171</v>
      </c>
      <c r="AQ3" s="92" t="s">
        <v>544</v>
      </c>
      <c r="AR3" s="83" t="s">
        <v>542</v>
      </c>
      <c r="AS3" s="83" t="s">
        <v>540</v>
      </c>
      <c r="AT3" s="295" t="s">
        <v>416</v>
      </c>
      <c r="AU3" s="295" t="s">
        <v>416</v>
      </c>
      <c r="AV3" s="96" t="s">
        <v>288</v>
      </c>
      <c r="AW3" s="96" t="s">
        <v>288</v>
      </c>
      <c r="AX3" s="96" t="s">
        <v>288</v>
      </c>
      <c r="AY3" s="99" t="s">
        <v>539</v>
      </c>
      <c r="AZ3" s="99" t="s">
        <v>539</v>
      </c>
      <c r="BA3" s="94" t="s">
        <v>289</v>
      </c>
      <c r="BB3" s="95" t="s">
        <v>289</v>
      </c>
      <c r="BC3" s="98" t="s">
        <v>279</v>
      </c>
      <c r="BD3" s="98" t="s">
        <v>279</v>
      </c>
      <c r="BE3" s="98" t="s">
        <v>279</v>
      </c>
      <c r="BF3" s="98" t="s">
        <v>279</v>
      </c>
      <c r="BG3" s="97" t="s">
        <v>12</v>
      </c>
      <c r="BH3" s="97" t="s">
        <v>121</v>
      </c>
      <c r="BI3" s="295" t="s">
        <v>534</v>
      </c>
      <c r="BJ3" s="295" t="s">
        <v>534</v>
      </c>
      <c r="BK3" s="295" t="s">
        <v>534</v>
      </c>
      <c r="BL3" s="295" t="s">
        <v>533</v>
      </c>
      <c r="BM3" s="295" t="s">
        <v>533</v>
      </c>
      <c r="BN3" s="100" t="s">
        <v>535</v>
      </c>
      <c r="BO3" s="99" t="s">
        <v>286</v>
      </c>
      <c r="BP3" s="99" t="s">
        <v>286</v>
      </c>
      <c r="BQ3" s="99" t="s">
        <v>147</v>
      </c>
      <c r="BR3" s="99" t="s">
        <v>147</v>
      </c>
      <c r="BS3" s="99" t="s">
        <v>406</v>
      </c>
      <c r="BT3" s="99" t="s">
        <v>406</v>
      </c>
      <c r="BU3" s="91" t="s">
        <v>103</v>
      </c>
      <c r="BV3" s="91" t="s">
        <v>103</v>
      </c>
      <c r="BW3" s="99" t="s">
        <v>405</v>
      </c>
      <c r="BX3" s="99" t="s">
        <v>405</v>
      </c>
      <c r="BY3" s="101" t="s">
        <v>15</v>
      </c>
      <c r="BZ3" s="82" t="s">
        <v>21</v>
      </c>
      <c r="CA3" s="82" t="s">
        <v>21</v>
      </c>
      <c r="CB3" s="83" t="s">
        <v>519</v>
      </c>
      <c r="CC3" s="91" t="s">
        <v>243</v>
      </c>
      <c r="CD3" s="91" t="s">
        <v>243</v>
      </c>
      <c r="CE3" s="91" t="s">
        <v>244</v>
      </c>
      <c r="CF3" s="102" t="s">
        <v>404</v>
      </c>
      <c r="CG3" s="83" t="s">
        <v>515</v>
      </c>
      <c r="CH3" s="82" t="s">
        <v>516</v>
      </c>
      <c r="CI3" s="82" t="s">
        <v>516</v>
      </c>
      <c r="CJ3" s="83" t="s">
        <v>510</v>
      </c>
      <c r="CK3" s="103" t="s">
        <v>511</v>
      </c>
      <c r="CL3" s="103" t="s">
        <v>511</v>
      </c>
      <c r="CM3" s="103" t="s">
        <v>511</v>
      </c>
      <c r="CN3" s="103" t="s">
        <v>511</v>
      </c>
      <c r="CO3" s="79" t="s">
        <v>14</v>
      </c>
      <c r="CP3" s="80" t="s">
        <v>71</v>
      </c>
      <c r="CQ3" s="350" t="s">
        <v>514</v>
      </c>
      <c r="CR3" s="350" t="s">
        <v>514</v>
      </c>
      <c r="CS3" s="350" t="s">
        <v>514</v>
      </c>
      <c r="CT3" s="81" t="s">
        <v>109</v>
      </c>
      <c r="CU3" s="81" t="s">
        <v>109</v>
      </c>
      <c r="CV3" s="81" t="s">
        <v>109</v>
      </c>
      <c r="CW3" s="82" t="s">
        <v>237</v>
      </c>
      <c r="CX3" s="82" t="s">
        <v>238</v>
      </c>
      <c r="CY3" s="82" t="s">
        <v>237</v>
      </c>
      <c r="CZ3" s="82" t="s">
        <v>237</v>
      </c>
      <c r="DA3" s="68" t="s">
        <v>387</v>
      </c>
      <c r="DB3" s="68" t="s">
        <v>387</v>
      </c>
      <c r="DC3" s="82" t="s">
        <v>235</v>
      </c>
      <c r="DD3" s="82" t="s">
        <v>235</v>
      </c>
      <c r="DE3" s="82" t="s">
        <v>287</v>
      </c>
      <c r="DF3" s="82" t="s">
        <v>287</v>
      </c>
      <c r="DG3" s="336" t="s">
        <v>477</v>
      </c>
      <c r="DH3" s="336" t="s">
        <v>477</v>
      </c>
      <c r="DI3" s="336" t="s">
        <v>477</v>
      </c>
      <c r="DJ3" s="281" t="s">
        <v>396</v>
      </c>
      <c r="DK3" s="281" t="s">
        <v>396</v>
      </c>
      <c r="DL3" s="68" t="s">
        <v>387</v>
      </c>
      <c r="DM3" s="68" t="s">
        <v>387</v>
      </c>
      <c r="DN3" s="68" t="s">
        <v>387</v>
      </c>
      <c r="DO3" s="84" t="s">
        <v>245</v>
      </c>
      <c r="DP3" s="84" t="s">
        <v>245</v>
      </c>
      <c r="DQ3" s="85" t="s">
        <v>241</v>
      </c>
      <c r="DR3" s="85" t="s">
        <v>241</v>
      </c>
      <c r="DS3" s="82" t="s">
        <v>108</v>
      </c>
      <c r="DT3" s="82" t="s">
        <v>108</v>
      </c>
      <c r="DU3" s="86" t="s">
        <v>473</v>
      </c>
      <c r="DV3" s="87" t="s">
        <v>11</v>
      </c>
      <c r="DW3" s="82" t="s">
        <v>19</v>
      </c>
      <c r="DX3" s="82" t="s">
        <v>19</v>
      </c>
      <c r="DY3" s="86" t="s">
        <v>188</v>
      </c>
      <c r="DZ3" s="87" t="s">
        <v>7</v>
      </c>
      <c r="EA3" s="82" t="s">
        <v>104</v>
      </c>
      <c r="EB3" s="82" t="s">
        <v>104</v>
      </c>
      <c r="EC3" s="88" t="s">
        <v>342</v>
      </c>
      <c r="ED3" s="88" t="s">
        <v>342</v>
      </c>
      <c r="EE3" s="88" t="s">
        <v>342</v>
      </c>
      <c r="EF3" s="88" t="s">
        <v>343</v>
      </c>
      <c r="EG3" s="88" t="s">
        <v>343</v>
      </c>
      <c r="EH3" s="88" t="s">
        <v>343</v>
      </c>
      <c r="EI3" s="89" t="s">
        <v>345</v>
      </c>
      <c r="EJ3" s="89" t="s">
        <v>345</v>
      </c>
      <c r="EK3" s="89" t="s">
        <v>345</v>
      </c>
      <c r="EL3" s="87" t="s">
        <v>8</v>
      </c>
      <c r="EM3" s="82" t="s">
        <v>105</v>
      </c>
      <c r="EN3" s="82" t="s">
        <v>105</v>
      </c>
      <c r="EO3" s="89" t="s">
        <v>344</v>
      </c>
      <c r="EP3" s="89" t="s">
        <v>344</v>
      </c>
      <c r="EQ3" s="89" t="s">
        <v>344</v>
      </c>
      <c r="ER3" s="90" t="s">
        <v>246</v>
      </c>
      <c r="ES3" s="90" t="s">
        <v>246</v>
      </c>
      <c r="ET3" s="90" t="s">
        <v>246</v>
      </c>
      <c r="EU3" s="90" t="s">
        <v>464</v>
      </c>
      <c r="EV3" s="90" t="s">
        <v>464</v>
      </c>
      <c r="EW3" s="91" t="s">
        <v>20</v>
      </c>
      <c r="EX3" s="91" t="s">
        <v>20</v>
      </c>
      <c r="EY3" s="82" t="s">
        <v>338</v>
      </c>
      <c r="EZ3" s="82" t="s">
        <v>338</v>
      </c>
      <c r="FA3" s="87" t="s">
        <v>6</v>
      </c>
      <c r="FB3" s="312" t="s">
        <v>41</v>
      </c>
      <c r="FC3" s="64" t="s">
        <v>311</v>
      </c>
      <c r="FD3" s="64" t="s">
        <v>311</v>
      </c>
      <c r="FE3" s="82" t="s">
        <v>187</v>
      </c>
      <c r="FF3" s="82" t="s">
        <v>187</v>
      </c>
      <c r="FG3" s="84" t="s">
        <v>18</v>
      </c>
      <c r="FH3" s="84" t="s">
        <v>18</v>
      </c>
      <c r="FI3" s="93" t="s">
        <v>166</v>
      </c>
      <c r="FJ3" s="312" t="s">
        <v>17</v>
      </c>
      <c r="FK3" s="312" t="s">
        <v>326</v>
      </c>
      <c r="FL3" s="288" t="s">
        <v>432</v>
      </c>
      <c r="FM3" s="312" t="s">
        <v>56</v>
      </c>
      <c r="FN3" s="313" t="s">
        <v>22</v>
      </c>
      <c r="FO3" s="82" t="s">
        <v>22</v>
      </c>
      <c r="FP3" s="313" t="s">
        <v>451</v>
      </c>
      <c r="FQ3" s="82" t="s">
        <v>451</v>
      </c>
      <c r="FR3" s="59"/>
      <c r="FS3" s="60" t="s">
        <v>23</v>
      </c>
    </row>
    <row r="4" spans="1:184" s="7" customFormat="1" ht="14.25">
      <c r="A4" s="314">
        <v>1</v>
      </c>
      <c r="B4" s="104" t="s">
        <v>359</v>
      </c>
      <c r="C4" s="105" t="s">
        <v>110</v>
      </c>
      <c r="D4" s="106">
        <v>36200</v>
      </c>
      <c r="E4" s="107" t="s">
        <v>447</v>
      </c>
      <c r="F4" s="108" t="s">
        <v>360</v>
      </c>
      <c r="G4" s="109" t="s">
        <v>166</v>
      </c>
      <c r="H4" s="110">
        <f>YEAR(FR4-D4)</f>
        <v>1916</v>
      </c>
      <c r="I4" s="111">
        <f>SUM(H4-1900)</f>
        <v>16</v>
      </c>
      <c r="J4" s="111">
        <f>IF(I4&gt;30,"",I4)</f>
        <v>16</v>
      </c>
      <c r="K4" s="110">
        <f>AVERAGE(L4:M4)</f>
        <v>69.67872340425532</v>
      </c>
      <c r="L4" s="112">
        <f>SUM(P4/O4)</f>
        <v>71.95744680851064</v>
      </c>
      <c r="M4" s="113">
        <f>AVERAGE(Q4:Z4)</f>
        <v>67.4</v>
      </c>
      <c r="N4" s="113" t="str">
        <f>IF(O4&lt;10,"No","Yes")</f>
        <v>Yes</v>
      </c>
      <c r="O4" s="114">
        <f>COUNT(AB4:FQ4)</f>
        <v>47</v>
      </c>
      <c r="P4" s="115">
        <f>SUM(AB4:FQ4)</f>
        <v>3382</v>
      </c>
      <c r="Q4" s="113">
        <f>SMALL(AB4:FQ4,1)</f>
        <v>64</v>
      </c>
      <c r="R4" s="113">
        <f>SMALL(AB4:FQ4,2)</f>
        <v>65</v>
      </c>
      <c r="S4" s="113">
        <f>SMALL(AB4:FQ4,3)</f>
        <v>66</v>
      </c>
      <c r="T4" s="113">
        <f>SMALL(AB4:FQ4,4)</f>
        <v>67</v>
      </c>
      <c r="U4" s="113">
        <f>SMALL(AB4:FQ4,5)</f>
        <v>67</v>
      </c>
      <c r="V4" s="113">
        <f>SMALL(AB4:FQ4,6)</f>
        <v>69</v>
      </c>
      <c r="W4" s="113">
        <f>SMALL(AB4:FQ4,7)</f>
        <v>69</v>
      </c>
      <c r="X4" s="113">
        <f>SMALL(AB4:FQ4,8)</f>
        <v>69</v>
      </c>
      <c r="Y4" s="113">
        <f>SMALL(AB4:FQ4,9)</f>
        <v>69</v>
      </c>
      <c r="Z4" s="113">
        <f>SMALL(AB4:FQ4,10)</f>
        <v>69</v>
      </c>
      <c r="AA4" s="116">
        <f>SUM(O4/28)</f>
        <v>1.6785714285714286</v>
      </c>
      <c r="AB4" s="116"/>
      <c r="AC4" s="140"/>
      <c r="AD4" s="308">
        <v>73</v>
      </c>
      <c r="AE4" s="308">
        <v>67</v>
      </c>
      <c r="AF4" s="308">
        <v>66</v>
      </c>
      <c r="AG4" s="308">
        <v>64</v>
      </c>
      <c r="AH4" s="117"/>
      <c r="AI4" s="133"/>
      <c r="AJ4" s="308"/>
      <c r="AK4" s="308"/>
      <c r="AL4" s="308"/>
      <c r="AM4" s="308"/>
      <c r="AN4" s="308"/>
      <c r="AO4" s="120"/>
      <c r="AP4" s="120"/>
      <c r="AQ4" s="133"/>
      <c r="AR4" s="140"/>
      <c r="AS4" s="140"/>
      <c r="AT4" s="296"/>
      <c r="AU4" s="296"/>
      <c r="AV4" s="136"/>
      <c r="AW4" s="136"/>
      <c r="AX4" s="136"/>
      <c r="AY4" s="139"/>
      <c r="AZ4" s="139"/>
      <c r="BA4" s="135"/>
      <c r="BB4" s="135"/>
      <c r="BC4" s="138">
        <v>70</v>
      </c>
      <c r="BD4" s="138">
        <v>65</v>
      </c>
      <c r="BE4" s="138">
        <v>71</v>
      </c>
      <c r="BF4" s="138">
        <v>73</v>
      </c>
      <c r="BG4" s="137"/>
      <c r="BH4" s="137"/>
      <c r="BI4" s="296">
        <v>72</v>
      </c>
      <c r="BJ4" s="296">
        <v>76</v>
      </c>
      <c r="BK4" s="296">
        <v>77</v>
      </c>
      <c r="BL4" s="296">
        <v>72</v>
      </c>
      <c r="BM4" s="296">
        <v>80</v>
      </c>
      <c r="BN4" s="140"/>
      <c r="BO4" s="139"/>
      <c r="BP4" s="139"/>
      <c r="BQ4" s="139">
        <v>74</v>
      </c>
      <c r="BR4" s="139">
        <v>70</v>
      </c>
      <c r="BS4" s="139">
        <v>78</v>
      </c>
      <c r="BT4" s="139">
        <v>71</v>
      </c>
      <c r="BU4" s="131">
        <v>74</v>
      </c>
      <c r="BV4" s="131">
        <v>71</v>
      </c>
      <c r="BW4" s="139"/>
      <c r="BX4" s="139"/>
      <c r="BY4" s="118"/>
      <c r="BZ4" s="120"/>
      <c r="CA4" s="120"/>
      <c r="CB4" s="140"/>
      <c r="CC4" s="131">
        <v>71</v>
      </c>
      <c r="CD4" s="131">
        <v>73</v>
      </c>
      <c r="CE4" s="131">
        <v>69</v>
      </c>
      <c r="CF4" s="141">
        <v>71</v>
      </c>
      <c r="CG4" s="140"/>
      <c r="CH4" s="120"/>
      <c r="CI4" s="120"/>
      <c r="CJ4" s="140"/>
      <c r="CK4" s="130">
        <v>74</v>
      </c>
      <c r="CL4" s="130">
        <v>75</v>
      </c>
      <c r="CM4" s="130">
        <v>71</v>
      </c>
      <c r="CN4" s="130">
        <v>73</v>
      </c>
      <c r="CO4" s="117"/>
      <c r="CP4" s="118"/>
      <c r="CQ4" s="351">
        <v>69</v>
      </c>
      <c r="CR4" s="351">
        <v>67</v>
      </c>
      <c r="CS4" s="351">
        <v>69</v>
      </c>
      <c r="CT4" s="119"/>
      <c r="CU4" s="119"/>
      <c r="CV4" s="119"/>
      <c r="CW4" s="120">
        <v>75</v>
      </c>
      <c r="CX4" s="120">
        <v>70</v>
      </c>
      <c r="CY4" s="120">
        <v>72</v>
      </c>
      <c r="CZ4" s="120">
        <v>70</v>
      </c>
      <c r="DA4" s="121"/>
      <c r="DB4" s="121"/>
      <c r="DC4" s="120"/>
      <c r="DD4" s="120"/>
      <c r="DE4" s="120"/>
      <c r="DF4" s="120"/>
      <c r="DG4" s="337"/>
      <c r="DH4" s="337"/>
      <c r="DI4" s="337"/>
      <c r="DJ4" s="282">
        <v>72</v>
      </c>
      <c r="DK4" s="282">
        <v>70</v>
      </c>
      <c r="DL4" s="121"/>
      <c r="DM4" s="121"/>
      <c r="DN4" s="121"/>
      <c r="DO4" s="122">
        <v>72</v>
      </c>
      <c r="DP4" s="123">
        <v>70</v>
      </c>
      <c r="DQ4" s="124"/>
      <c r="DR4" s="125"/>
      <c r="DS4" s="120"/>
      <c r="DT4" s="120"/>
      <c r="DU4" s="126"/>
      <c r="DV4" s="127"/>
      <c r="DW4" s="120"/>
      <c r="DX4" s="120"/>
      <c r="DY4" s="126"/>
      <c r="DZ4" s="127">
        <v>82</v>
      </c>
      <c r="EA4" s="120">
        <v>77</v>
      </c>
      <c r="EB4" s="120">
        <v>72</v>
      </c>
      <c r="EC4" s="128"/>
      <c r="ED4" s="128"/>
      <c r="EE4" s="128"/>
      <c r="EF4" s="128"/>
      <c r="EG4" s="128"/>
      <c r="EH4" s="128"/>
      <c r="EI4" s="129"/>
      <c r="EJ4" s="129"/>
      <c r="EK4" s="129"/>
      <c r="EL4" s="127"/>
      <c r="EM4" s="120"/>
      <c r="EN4" s="120"/>
      <c r="EO4" s="129">
        <v>75</v>
      </c>
      <c r="EP4" s="129">
        <v>79</v>
      </c>
      <c r="EQ4" s="129">
        <v>71</v>
      </c>
      <c r="ER4" s="130"/>
      <c r="ES4" s="130"/>
      <c r="ET4" s="130"/>
      <c r="EU4" s="130"/>
      <c r="EV4" s="130"/>
      <c r="EW4" s="131">
        <v>69</v>
      </c>
      <c r="EX4" s="131">
        <v>69</v>
      </c>
      <c r="EY4" s="120"/>
      <c r="EZ4" s="120"/>
      <c r="FA4" s="127"/>
      <c r="FB4" s="117"/>
      <c r="FC4" s="132"/>
      <c r="FD4" s="132"/>
      <c r="FE4" s="120"/>
      <c r="FF4" s="120"/>
      <c r="FG4" s="123"/>
      <c r="FH4" s="123"/>
      <c r="FI4" s="134"/>
      <c r="FJ4" s="117"/>
      <c r="FK4" s="117">
        <v>71</v>
      </c>
      <c r="FL4" s="289"/>
      <c r="FM4" s="117"/>
      <c r="FN4" s="120"/>
      <c r="FO4" s="120"/>
      <c r="FP4" s="120"/>
      <c r="FQ4" s="120"/>
      <c r="FR4" s="142">
        <v>42193</v>
      </c>
      <c r="FS4" s="143">
        <v>39172</v>
      </c>
      <c r="FT4" s="14"/>
      <c r="FU4" s="14"/>
      <c r="FV4" s="14"/>
      <c r="FW4" s="14"/>
      <c r="FX4" s="14"/>
      <c r="FY4" s="14"/>
      <c r="FZ4" s="14"/>
      <c r="GA4" s="14"/>
      <c r="GB4" s="14"/>
    </row>
    <row r="5" spans="1:184" s="7" customFormat="1" ht="14.25">
      <c r="A5" s="314">
        <v>2</v>
      </c>
      <c r="B5" s="268" t="s">
        <v>74</v>
      </c>
      <c r="C5" s="247" t="s">
        <v>99</v>
      </c>
      <c r="D5" s="106">
        <v>35608</v>
      </c>
      <c r="E5" s="107" t="s">
        <v>96</v>
      </c>
      <c r="F5" s="240" t="s">
        <v>97</v>
      </c>
      <c r="G5" s="170" t="s">
        <v>98</v>
      </c>
      <c r="H5" s="110">
        <f>YEAR(FR5-D5)</f>
        <v>1918</v>
      </c>
      <c r="I5" s="111">
        <f>SUM(H5-1900)</f>
        <v>18</v>
      </c>
      <c r="J5" s="111">
        <f>IF(I5&gt;30,"",I5)</f>
        <v>18</v>
      </c>
      <c r="K5" s="110">
        <f>AVERAGE(L5:M5)</f>
        <v>72.27446808510638</v>
      </c>
      <c r="L5" s="112">
        <f>SUM(P5/O5)</f>
        <v>75.14893617021276</v>
      </c>
      <c r="M5" s="113">
        <f>AVERAGE(Q5:Z5)</f>
        <v>69.4</v>
      </c>
      <c r="N5" s="113" t="str">
        <f>IF(O5&lt;10,"No","Yes")</f>
        <v>Yes</v>
      </c>
      <c r="O5" s="114">
        <f>COUNT(AB5:FQ5)</f>
        <v>47</v>
      </c>
      <c r="P5" s="115">
        <f>SUM(AB5:FQ5)</f>
        <v>3532</v>
      </c>
      <c r="Q5" s="113">
        <f>SMALL(AB5:FQ5,1)</f>
        <v>64</v>
      </c>
      <c r="R5" s="113">
        <f>SMALL(AB5:FQ5,2)</f>
        <v>68</v>
      </c>
      <c r="S5" s="113">
        <f>SMALL(AB5:FQ5,3)</f>
        <v>68</v>
      </c>
      <c r="T5" s="113">
        <f>SMALL(AB5:FQ5,4)</f>
        <v>68</v>
      </c>
      <c r="U5" s="113">
        <f>SMALL(AB5:FQ5,5)</f>
        <v>69</v>
      </c>
      <c r="V5" s="113">
        <f>SMALL(AB5:FQ5,6)</f>
        <v>71</v>
      </c>
      <c r="W5" s="113">
        <f>SMALL(AB5:FQ5,7)</f>
        <v>71</v>
      </c>
      <c r="X5" s="113">
        <f>SMALL(AB5:FQ5,8)</f>
        <v>71</v>
      </c>
      <c r="Y5" s="113">
        <f>SMALL(AB5:FQ5,9)</f>
        <v>72</v>
      </c>
      <c r="Z5" s="113">
        <f>SMALL(AB5:FQ5,10)</f>
        <v>72</v>
      </c>
      <c r="AA5" s="116">
        <f>SUM(O5/28)</f>
        <v>1.6785714285714286</v>
      </c>
      <c r="AB5" s="116"/>
      <c r="AC5" s="140"/>
      <c r="AD5" s="308"/>
      <c r="AE5" s="308"/>
      <c r="AF5" s="308"/>
      <c r="AG5" s="308"/>
      <c r="AH5" s="117"/>
      <c r="AI5" s="133"/>
      <c r="AJ5" s="308"/>
      <c r="AK5" s="308"/>
      <c r="AL5" s="308"/>
      <c r="AM5" s="308"/>
      <c r="AN5" s="308"/>
      <c r="AO5" s="120">
        <v>71</v>
      </c>
      <c r="AP5" s="120">
        <v>68</v>
      </c>
      <c r="AQ5" s="133"/>
      <c r="AR5" s="140"/>
      <c r="AS5" s="140"/>
      <c r="AT5" s="296"/>
      <c r="AU5" s="296"/>
      <c r="AV5" s="136">
        <v>77</v>
      </c>
      <c r="AW5" s="136">
        <v>72</v>
      </c>
      <c r="AX5" s="136">
        <v>78</v>
      </c>
      <c r="AY5" s="139"/>
      <c r="AZ5" s="139"/>
      <c r="BA5" s="135"/>
      <c r="BB5" s="135"/>
      <c r="BC5" s="138"/>
      <c r="BD5" s="138"/>
      <c r="BE5" s="138"/>
      <c r="BF5" s="138"/>
      <c r="BG5" s="137"/>
      <c r="BH5" s="137"/>
      <c r="BI5" s="296">
        <v>75</v>
      </c>
      <c r="BJ5" s="296">
        <v>85</v>
      </c>
      <c r="BK5" s="296">
        <v>74</v>
      </c>
      <c r="BL5" s="296">
        <v>83</v>
      </c>
      <c r="BM5" s="296">
        <v>80</v>
      </c>
      <c r="BN5" s="140"/>
      <c r="BO5" s="139"/>
      <c r="BP5" s="139"/>
      <c r="BQ5" s="139"/>
      <c r="BR5" s="139"/>
      <c r="BS5" s="139"/>
      <c r="BT5" s="139"/>
      <c r="BU5" s="131">
        <v>77</v>
      </c>
      <c r="BV5" s="131">
        <v>74</v>
      </c>
      <c r="BW5" s="139">
        <v>76</v>
      </c>
      <c r="BX5" s="139">
        <v>74</v>
      </c>
      <c r="BY5" s="118">
        <v>78</v>
      </c>
      <c r="BZ5" s="120">
        <v>76</v>
      </c>
      <c r="CA5" s="120">
        <v>64</v>
      </c>
      <c r="CB5" s="140"/>
      <c r="CC5" s="131">
        <v>73</v>
      </c>
      <c r="CD5" s="131">
        <v>69</v>
      </c>
      <c r="CE5" s="131">
        <v>77</v>
      </c>
      <c r="CF5" s="141"/>
      <c r="CG5" s="140"/>
      <c r="CH5" s="120"/>
      <c r="CI5" s="120"/>
      <c r="CJ5" s="140"/>
      <c r="CK5" s="130"/>
      <c r="CL5" s="130"/>
      <c r="CM5" s="130"/>
      <c r="CN5" s="130"/>
      <c r="CO5" s="117">
        <v>71</v>
      </c>
      <c r="CP5" s="118"/>
      <c r="CQ5" s="351"/>
      <c r="CR5" s="351"/>
      <c r="CS5" s="351"/>
      <c r="CT5" s="119"/>
      <c r="CU5" s="119"/>
      <c r="CV5" s="119"/>
      <c r="CW5" s="120"/>
      <c r="CX5" s="120"/>
      <c r="CY5" s="120"/>
      <c r="CZ5" s="120"/>
      <c r="DA5" s="121"/>
      <c r="DB5" s="121"/>
      <c r="DC5" s="120">
        <v>75</v>
      </c>
      <c r="DD5" s="120">
        <v>73</v>
      </c>
      <c r="DE5" s="120"/>
      <c r="DF5" s="120"/>
      <c r="DG5" s="337">
        <v>72</v>
      </c>
      <c r="DH5" s="337">
        <v>74</v>
      </c>
      <c r="DI5" s="337">
        <v>76</v>
      </c>
      <c r="DJ5" s="282"/>
      <c r="DK5" s="282"/>
      <c r="DL5" s="121"/>
      <c r="DM5" s="121"/>
      <c r="DN5" s="121"/>
      <c r="DO5" s="122">
        <v>78</v>
      </c>
      <c r="DP5" s="123">
        <v>76</v>
      </c>
      <c r="DQ5" s="124"/>
      <c r="DR5" s="125"/>
      <c r="DS5" s="120">
        <v>73</v>
      </c>
      <c r="DT5" s="120">
        <v>75</v>
      </c>
      <c r="DU5" s="126"/>
      <c r="DV5" s="127">
        <v>72</v>
      </c>
      <c r="DW5" s="120">
        <v>74</v>
      </c>
      <c r="DX5" s="120">
        <v>68</v>
      </c>
      <c r="DY5" s="126">
        <v>75</v>
      </c>
      <c r="DZ5" s="127">
        <v>76</v>
      </c>
      <c r="EA5" s="120">
        <v>74</v>
      </c>
      <c r="EB5" s="120">
        <v>71</v>
      </c>
      <c r="EC5" s="128"/>
      <c r="ED5" s="128"/>
      <c r="EE5" s="128"/>
      <c r="EF5" s="128"/>
      <c r="EG5" s="128"/>
      <c r="EH5" s="128"/>
      <c r="EI5" s="129"/>
      <c r="EJ5" s="129"/>
      <c r="EK5" s="129"/>
      <c r="EL5" s="127">
        <v>68</v>
      </c>
      <c r="EM5" s="120">
        <v>76</v>
      </c>
      <c r="EN5" s="120">
        <v>75</v>
      </c>
      <c r="EO5" s="129"/>
      <c r="EP5" s="129"/>
      <c r="EQ5" s="129"/>
      <c r="ER5" s="130"/>
      <c r="ES5" s="130"/>
      <c r="ET5" s="130"/>
      <c r="EU5" s="130"/>
      <c r="EV5" s="130"/>
      <c r="EW5" s="131">
        <v>74</v>
      </c>
      <c r="EX5" s="131">
        <v>83</v>
      </c>
      <c r="EY5" s="120"/>
      <c r="EZ5" s="120"/>
      <c r="FA5" s="127"/>
      <c r="FB5" s="117"/>
      <c r="FC5" s="139"/>
      <c r="FD5" s="139"/>
      <c r="FE5" s="120"/>
      <c r="FF5" s="120"/>
      <c r="FG5" s="123">
        <v>76</v>
      </c>
      <c r="FH5" s="123">
        <v>80</v>
      </c>
      <c r="FI5" s="134"/>
      <c r="FJ5" s="117"/>
      <c r="FK5" s="117">
        <v>74</v>
      </c>
      <c r="FL5" s="289"/>
      <c r="FM5" s="117"/>
      <c r="FN5" s="120"/>
      <c r="FO5" s="120"/>
      <c r="FP5" s="120">
        <v>79</v>
      </c>
      <c r="FQ5" s="120">
        <v>93</v>
      </c>
      <c r="FR5" s="142">
        <v>42193</v>
      </c>
      <c r="FS5" s="143">
        <v>39172</v>
      </c>
      <c r="FT5" s="14"/>
      <c r="FU5" s="14"/>
      <c r="FV5" s="14"/>
      <c r="FW5" s="14"/>
      <c r="FX5" s="14"/>
      <c r="FY5" s="14"/>
      <c r="FZ5" s="14"/>
      <c r="GA5" s="14"/>
      <c r="GB5" s="14"/>
    </row>
    <row r="6" spans="1:184" s="7" customFormat="1" ht="14.25">
      <c r="A6" s="314">
        <v>3</v>
      </c>
      <c r="B6" s="204" t="s">
        <v>293</v>
      </c>
      <c r="C6" s="205" t="s">
        <v>113</v>
      </c>
      <c r="D6" s="106">
        <v>36292</v>
      </c>
      <c r="E6" s="107" t="s">
        <v>294</v>
      </c>
      <c r="F6" s="108" t="s">
        <v>295</v>
      </c>
      <c r="G6" s="176" t="s">
        <v>326</v>
      </c>
      <c r="H6" s="110">
        <f>YEAR(FR6-D6)</f>
        <v>1916</v>
      </c>
      <c r="I6" s="111">
        <f>SUM(H6-1900)</f>
        <v>16</v>
      </c>
      <c r="J6" s="111">
        <f>IF(I6&gt;30,"",I6)</f>
        <v>16</v>
      </c>
      <c r="K6" s="110">
        <f>AVERAGE(L6:M6)</f>
        <v>72.5875</v>
      </c>
      <c r="L6" s="112">
        <f>SUM(P6/O6)</f>
        <v>75.375</v>
      </c>
      <c r="M6" s="113">
        <f>AVERAGE(Q6:Z6)</f>
        <v>69.8</v>
      </c>
      <c r="N6" s="113" t="str">
        <f>IF(O6&lt;10,"No","Yes")</f>
        <v>Yes</v>
      </c>
      <c r="O6" s="114">
        <f>COUNT(AB6:FQ6)</f>
        <v>48</v>
      </c>
      <c r="P6" s="115">
        <f>SUM(AB6:FQ6)</f>
        <v>3618</v>
      </c>
      <c r="Q6" s="113">
        <f>SMALL(AB6:FQ6,1)</f>
        <v>69</v>
      </c>
      <c r="R6" s="113">
        <f>SMALL(AB6:FQ6,2)</f>
        <v>69</v>
      </c>
      <c r="S6" s="113">
        <f>SMALL(AB6:FQ6,3)</f>
        <v>69</v>
      </c>
      <c r="T6" s="113">
        <f>SMALL(AB6:FQ6,4)</f>
        <v>69</v>
      </c>
      <c r="U6" s="113">
        <f>SMALL(AB6:FQ6,5)</f>
        <v>70</v>
      </c>
      <c r="V6" s="113">
        <f>SMALL(AB6:FQ6,6)</f>
        <v>70</v>
      </c>
      <c r="W6" s="113">
        <f>SMALL(AB6:FQ6,7)</f>
        <v>70</v>
      </c>
      <c r="X6" s="113">
        <f>SMALL(AB6:FQ6,8)</f>
        <v>70</v>
      </c>
      <c r="Y6" s="113">
        <f>SMALL(AB6:FQ6,9)</f>
        <v>71</v>
      </c>
      <c r="Z6" s="113">
        <f>SMALL(AB6:FQ6,10)</f>
        <v>71</v>
      </c>
      <c r="AA6" s="116">
        <f>SUM(O6/28)</f>
        <v>1.7142857142857142</v>
      </c>
      <c r="AB6" s="116"/>
      <c r="AC6" s="140"/>
      <c r="AD6" s="308">
        <v>71</v>
      </c>
      <c r="AE6" s="308">
        <v>72</v>
      </c>
      <c r="AF6" s="308">
        <v>71</v>
      </c>
      <c r="AG6" s="308">
        <v>69</v>
      </c>
      <c r="AH6" s="117"/>
      <c r="AI6" s="133"/>
      <c r="AJ6" s="308"/>
      <c r="AK6" s="308"/>
      <c r="AL6" s="308">
        <v>81</v>
      </c>
      <c r="AM6" s="308">
        <v>75</v>
      </c>
      <c r="AN6" s="308">
        <v>75</v>
      </c>
      <c r="AO6" s="120"/>
      <c r="AP6" s="120"/>
      <c r="AQ6" s="133"/>
      <c r="AR6" s="140"/>
      <c r="AS6" s="140"/>
      <c r="AT6" s="296">
        <v>78</v>
      </c>
      <c r="AU6" s="296">
        <v>78</v>
      </c>
      <c r="AV6" s="136"/>
      <c r="AW6" s="136"/>
      <c r="AX6" s="136"/>
      <c r="AY6" s="139"/>
      <c r="AZ6" s="139"/>
      <c r="BA6" s="135"/>
      <c r="BB6" s="135"/>
      <c r="BC6" s="138">
        <v>74</v>
      </c>
      <c r="BD6" s="138">
        <v>72</v>
      </c>
      <c r="BE6" s="138">
        <v>69</v>
      </c>
      <c r="BF6" s="138">
        <v>76</v>
      </c>
      <c r="BG6" s="137"/>
      <c r="BH6" s="137"/>
      <c r="BI6" s="296">
        <v>71</v>
      </c>
      <c r="BJ6" s="296">
        <v>90</v>
      </c>
      <c r="BK6" s="296">
        <v>78</v>
      </c>
      <c r="BL6" s="296">
        <v>84</v>
      </c>
      <c r="BM6" s="296">
        <v>84</v>
      </c>
      <c r="BN6" s="140"/>
      <c r="BO6" s="139"/>
      <c r="BP6" s="139"/>
      <c r="BQ6" s="139"/>
      <c r="BR6" s="139"/>
      <c r="BS6" s="139"/>
      <c r="BT6" s="139"/>
      <c r="BU6" s="131"/>
      <c r="BV6" s="131"/>
      <c r="BW6" s="139">
        <v>73</v>
      </c>
      <c r="BX6" s="139">
        <v>75</v>
      </c>
      <c r="BY6" s="118"/>
      <c r="BZ6" s="120"/>
      <c r="CA6" s="120"/>
      <c r="CB6" s="140"/>
      <c r="CC6" s="131">
        <v>76</v>
      </c>
      <c r="CD6" s="131">
        <v>78</v>
      </c>
      <c r="CE6" s="131"/>
      <c r="CF6" s="141"/>
      <c r="CG6" s="140">
        <v>71</v>
      </c>
      <c r="CH6" s="120"/>
      <c r="CI6" s="120"/>
      <c r="CJ6" s="140"/>
      <c r="CK6" s="130">
        <v>70</v>
      </c>
      <c r="CL6" s="130">
        <v>73</v>
      </c>
      <c r="CM6" s="130">
        <v>72</v>
      </c>
      <c r="CN6" s="130">
        <v>72</v>
      </c>
      <c r="CO6" s="117"/>
      <c r="CP6" s="118"/>
      <c r="CQ6" s="351">
        <v>83</v>
      </c>
      <c r="CR6" s="351">
        <v>78</v>
      </c>
      <c r="CS6" s="351">
        <v>80</v>
      </c>
      <c r="CT6" s="119"/>
      <c r="CU6" s="119"/>
      <c r="CV6" s="119"/>
      <c r="CW6" s="120"/>
      <c r="CX6" s="120"/>
      <c r="CY6" s="120"/>
      <c r="CZ6" s="120"/>
      <c r="DA6" s="121"/>
      <c r="DB6" s="121"/>
      <c r="DC6" s="120"/>
      <c r="DD6" s="120"/>
      <c r="DE6" s="120"/>
      <c r="DF6" s="120"/>
      <c r="DG6" s="337">
        <v>77</v>
      </c>
      <c r="DH6" s="337">
        <v>69</v>
      </c>
      <c r="DI6" s="337">
        <v>75</v>
      </c>
      <c r="DJ6" s="282">
        <v>81</v>
      </c>
      <c r="DK6" s="282">
        <v>74</v>
      </c>
      <c r="DL6" s="121"/>
      <c r="DM6" s="121"/>
      <c r="DN6" s="121"/>
      <c r="DO6" s="122"/>
      <c r="DP6" s="123"/>
      <c r="DQ6" s="124"/>
      <c r="DR6" s="125"/>
      <c r="DS6" s="120">
        <v>70</v>
      </c>
      <c r="DT6" s="120">
        <v>69</v>
      </c>
      <c r="DU6" s="126">
        <v>76</v>
      </c>
      <c r="DV6" s="127"/>
      <c r="DW6" s="120"/>
      <c r="DX6" s="120"/>
      <c r="DY6" s="126">
        <v>70</v>
      </c>
      <c r="DZ6" s="127">
        <v>74</v>
      </c>
      <c r="EA6" s="120"/>
      <c r="EB6" s="120"/>
      <c r="EC6" s="128"/>
      <c r="ED6" s="128"/>
      <c r="EE6" s="128"/>
      <c r="EF6" s="128"/>
      <c r="EG6" s="128"/>
      <c r="EH6" s="128"/>
      <c r="EI6" s="129">
        <v>77</v>
      </c>
      <c r="EJ6" s="129">
        <v>79</v>
      </c>
      <c r="EK6" s="129">
        <v>78</v>
      </c>
      <c r="EL6" s="127"/>
      <c r="EM6" s="120"/>
      <c r="EN6" s="120"/>
      <c r="EO6" s="129"/>
      <c r="EP6" s="129"/>
      <c r="EQ6" s="129"/>
      <c r="ER6" s="130"/>
      <c r="ES6" s="130"/>
      <c r="ET6" s="130"/>
      <c r="EU6" s="130">
        <v>70</v>
      </c>
      <c r="EV6" s="130">
        <v>78</v>
      </c>
      <c r="EW6" s="131"/>
      <c r="EX6" s="131"/>
      <c r="EY6" s="120"/>
      <c r="EZ6" s="120"/>
      <c r="FA6" s="127"/>
      <c r="FB6" s="117"/>
      <c r="FC6" s="132"/>
      <c r="FD6" s="132"/>
      <c r="FE6" s="120"/>
      <c r="FF6" s="120"/>
      <c r="FG6" s="123"/>
      <c r="FH6" s="123"/>
      <c r="FI6" s="134"/>
      <c r="FJ6" s="117"/>
      <c r="FK6" s="117">
        <v>76</v>
      </c>
      <c r="FL6" s="289"/>
      <c r="FM6" s="117"/>
      <c r="FN6" s="120"/>
      <c r="FO6" s="120"/>
      <c r="FP6" s="120">
        <v>85</v>
      </c>
      <c r="FQ6" s="120">
        <v>71</v>
      </c>
      <c r="FR6" s="142">
        <v>42193</v>
      </c>
      <c r="FS6" s="143">
        <v>39172</v>
      </c>
      <c r="FT6" s="14"/>
      <c r="FU6" s="14"/>
      <c r="FV6" s="14"/>
      <c r="FW6" s="14"/>
      <c r="FX6" s="14"/>
      <c r="FY6" s="14"/>
      <c r="FZ6" s="14"/>
      <c r="GA6" s="14"/>
      <c r="GB6" s="14"/>
    </row>
    <row r="7" spans="1:184" s="7" customFormat="1" ht="14.25">
      <c r="A7" s="314">
        <v>4</v>
      </c>
      <c r="B7" s="104" t="s">
        <v>459</v>
      </c>
      <c r="C7" s="105" t="s">
        <v>113</v>
      </c>
      <c r="D7" s="106">
        <v>36463</v>
      </c>
      <c r="E7" s="343" t="s">
        <v>461</v>
      </c>
      <c r="F7" s="360" t="s">
        <v>460</v>
      </c>
      <c r="G7" s="109" t="s">
        <v>166</v>
      </c>
      <c r="H7" s="110">
        <f>YEAR(FR7-D7)</f>
        <v>1915</v>
      </c>
      <c r="I7" s="111">
        <f>SUM(H7-1900)</f>
        <v>15</v>
      </c>
      <c r="J7" s="111">
        <f>IF(I7&gt;30,"",I7)</f>
        <v>15</v>
      </c>
      <c r="K7" s="110">
        <f>AVERAGE(L7:M7)</f>
        <v>72.82906976744187</v>
      </c>
      <c r="L7" s="112">
        <f>SUM(P7/O7)</f>
        <v>75.55813953488372</v>
      </c>
      <c r="M7" s="113">
        <f>AVERAGE(Q7:Z7)</f>
        <v>70.1</v>
      </c>
      <c r="N7" s="113" t="str">
        <f>IF(O7&lt;10,"No","Yes")</f>
        <v>Yes</v>
      </c>
      <c r="O7" s="114">
        <f>COUNT(AB7:FQ7)</f>
        <v>43</v>
      </c>
      <c r="P7" s="115">
        <f>SUM(AB7:FQ7)</f>
        <v>3249</v>
      </c>
      <c r="Q7" s="113">
        <f>SMALL(AB7:FQ7,1)</f>
        <v>67</v>
      </c>
      <c r="R7" s="113">
        <f>SMALL(AB7:FQ7,2)</f>
        <v>68</v>
      </c>
      <c r="S7" s="113">
        <f>SMALL(AB7:FQ7,3)</f>
        <v>69</v>
      </c>
      <c r="T7" s="113">
        <f>SMALL(AB7:FQ7,4)</f>
        <v>69</v>
      </c>
      <c r="U7" s="113">
        <f>SMALL(AB7:FQ7,5)</f>
        <v>70</v>
      </c>
      <c r="V7" s="113">
        <f>SMALL(AB7:FQ7,6)</f>
        <v>71</v>
      </c>
      <c r="W7" s="113">
        <f>SMALL(AB7:FQ7,7)</f>
        <v>71</v>
      </c>
      <c r="X7" s="113">
        <f>SMALL(AB7:FQ7,8)</f>
        <v>72</v>
      </c>
      <c r="Y7" s="113">
        <f>SMALL(AB7:FQ7,9)</f>
        <v>72</v>
      </c>
      <c r="Z7" s="113">
        <f>SMALL(AB7:FQ7,10)</f>
        <v>72</v>
      </c>
      <c r="AA7" s="116">
        <f>SUM(O7/28)</f>
        <v>1.5357142857142858</v>
      </c>
      <c r="AB7" s="116"/>
      <c r="AC7" s="140"/>
      <c r="AD7" s="308"/>
      <c r="AE7" s="308"/>
      <c r="AF7" s="308"/>
      <c r="AG7" s="308"/>
      <c r="AH7" s="117">
        <v>79</v>
      </c>
      <c r="AI7" s="133"/>
      <c r="AJ7" s="308"/>
      <c r="AK7" s="308"/>
      <c r="AL7" s="308">
        <v>79</v>
      </c>
      <c r="AM7" s="308">
        <v>82</v>
      </c>
      <c r="AN7" s="308">
        <v>75</v>
      </c>
      <c r="AO7" s="120"/>
      <c r="AP7" s="120"/>
      <c r="AQ7" s="133"/>
      <c r="AR7" s="140"/>
      <c r="AS7" s="140"/>
      <c r="AT7" s="296"/>
      <c r="AU7" s="296"/>
      <c r="AV7" s="136">
        <v>69</v>
      </c>
      <c r="AW7" s="136">
        <v>72</v>
      </c>
      <c r="AX7" s="136">
        <v>73</v>
      </c>
      <c r="AY7" s="139"/>
      <c r="AZ7" s="139"/>
      <c r="BA7" s="135"/>
      <c r="BB7" s="135"/>
      <c r="BC7" s="138">
        <v>78</v>
      </c>
      <c r="BD7" s="138">
        <v>68</v>
      </c>
      <c r="BE7" s="138">
        <v>77</v>
      </c>
      <c r="BF7" s="138">
        <v>79</v>
      </c>
      <c r="BG7" s="137"/>
      <c r="BH7" s="137"/>
      <c r="BI7" s="296"/>
      <c r="BJ7" s="296"/>
      <c r="BK7" s="296"/>
      <c r="BL7" s="296">
        <v>83</v>
      </c>
      <c r="BM7" s="296">
        <v>85</v>
      </c>
      <c r="BN7" s="140"/>
      <c r="BO7" s="139"/>
      <c r="BP7" s="139"/>
      <c r="BQ7" s="139">
        <v>79</v>
      </c>
      <c r="BR7" s="139">
        <v>79</v>
      </c>
      <c r="BS7" s="139">
        <v>79</v>
      </c>
      <c r="BT7" s="139">
        <v>72</v>
      </c>
      <c r="BU7" s="131"/>
      <c r="BV7" s="131"/>
      <c r="BW7" s="139"/>
      <c r="BX7" s="139"/>
      <c r="BY7" s="118">
        <v>67</v>
      </c>
      <c r="BZ7" s="120">
        <v>71</v>
      </c>
      <c r="CA7" s="120">
        <v>73</v>
      </c>
      <c r="CB7" s="140"/>
      <c r="CC7" s="131">
        <v>69</v>
      </c>
      <c r="CD7" s="131">
        <v>74</v>
      </c>
      <c r="CE7" s="131">
        <v>75</v>
      </c>
      <c r="CF7" s="141">
        <v>79</v>
      </c>
      <c r="CG7" s="140"/>
      <c r="CH7" s="120"/>
      <c r="CI7" s="120"/>
      <c r="CJ7" s="140"/>
      <c r="CK7" s="130"/>
      <c r="CL7" s="130"/>
      <c r="CM7" s="130"/>
      <c r="CN7" s="130"/>
      <c r="CO7" s="117"/>
      <c r="CP7" s="118"/>
      <c r="CQ7" s="351"/>
      <c r="CR7" s="351"/>
      <c r="CS7" s="351"/>
      <c r="CT7" s="119"/>
      <c r="CU7" s="119"/>
      <c r="CV7" s="119"/>
      <c r="CW7" s="120">
        <v>77</v>
      </c>
      <c r="CX7" s="120">
        <v>77</v>
      </c>
      <c r="CY7" s="120"/>
      <c r="CZ7" s="120"/>
      <c r="DA7" s="121"/>
      <c r="DB7" s="121"/>
      <c r="DC7" s="120">
        <v>74</v>
      </c>
      <c r="DD7" s="120">
        <v>73</v>
      </c>
      <c r="DE7" s="120">
        <v>74</v>
      </c>
      <c r="DF7" s="120">
        <v>74</v>
      </c>
      <c r="DG7" s="337">
        <v>70</v>
      </c>
      <c r="DH7" s="337">
        <v>76</v>
      </c>
      <c r="DI7" s="337">
        <v>78</v>
      </c>
      <c r="DJ7" s="282"/>
      <c r="DK7" s="282"/>
      <c r="DL7" s="121">
        <v>71</v>
      </c>
      <c r="DM7" s="121">
        <v>72</v>
      </c>
      <c r="DN7" s="121"/>
      <c r="DO7" s="122">
        <v>77</v>
      </c>
      <c r="DP7" s="123">
        <v>80</v>
      </c>
      <c r="DQ7" s="124"/>
      <c r="DR7" s="125"/>
      <c r="DS7" s="120">
        <v>78</v>
      </c>
      <c r="DT7" s="120">
        <v>75</v>
      </c>
      <c r="DU7" s="126"/>
      <c r="DV7" s="127"/>
      <c r="DW7" s="120"/>
      <c r="DX7" s="120"/>
      <c r="DY7" s="126"/>
      <c r="DZ7" s="127">
        <v>76</v>
      </c>
      <c r="EA7" s="120">
        <v>80</v>
      </c>
      <c r="EB7" s="120">
        <v>76</v>
      </c>
      <c r="EC7" s="128"/>
      <c r="ED7" s="128"/>
      <c r="EE7" s="128"/>
      <c r="EF7" s="128"/>
      <c r="EG7" s="128"/>
      <c r="EH7" s="128"/>
      <c r="EI7" s="129"/>
      <c r="EJ7" s="129"/>
      <c r="EK7" s="129"/>
      <c r="EL7" s="127"/>
      <c r="EM7" s="120"/>
      <c r="EN7" s="120"/>
      <c r="EO7" s="129"/>
      <c r="EP7" s="129"/>
      <c r="EQ7" s="129"/>
      <c r="ER7" s="130"/>
      <c r="ES7" s="130"/>
      <c r="ET7" s="130"/>
      <c r="EU7" s="130"/>
      <c r="EV7" s="130"/>
      <c r="EW7" s="131"/>
      <c r="EX7" s="131"/>
      <c r="EY7" s="120"/>
      <c r="EZ7" s="120"/>
      <c r="FA7" s="127"/>
      <c r="FB7" s="117"/>
      <c r="FC7" s="132"/>
      <c r="FD7" s="132"/>
      <c r="FE7" s="120"/>
      <c r="FF7" s="120"/>
      <c r="FG7" s="123"/>
      <c r="FH7" s="123"/>
      <c r="FI7" s="134"/>
      <c r="FJ7" s="117"/>
      <c r="FK7" s="117">
        <v>75</v>
      </c>
      <c r="FL7" s="289"/>
      <c r="FM7" s="117"/>
      <c r="FN7" s="120"/>
      <c r="FO7" s="120"/>
      <c r="FP7" s="120"/>
      <c r="FQ7" s="120"/>
      <c r="FR7" s="142">
        <v>42193</v>
      </c>
      <c r="FS7" s="143">
        <v>39172</v>
      </c>
      <c r="FT7" s="14"/>
      <c r="FU7" s="14"/>
      <c r="FV7" s="14"/>
      <c r="FW7" s="14"/>
      <c r="FX7" s="14"/>
      <c r="FY7" s="14"/>
      <c r="FZ7" s="14"/>
      <c r="GA7" s="14"/>
      <c r="GB7" s="14"/>
    </row>
    <row r="8" spans="1:184" s="7" customFormat="1" ht="14.25">
      <c r="A8" s="314">
        <v>5</v>
      </c>
      <c r="B8" s="104" t="s">
        <v>45</v>
      </c>
      <c r="C8" s="105" t="s">
        <v>110</v>
      </c>
      <c r="D8" s="106">
        <v>36066</v>
      </c>
      <c r="E8" s="107" t="s">
        <v>46</v>
      </c>
      <c r="F8" s="108" t="s">
        <v>543</v>
      </c>
      <c r="G8" s="109" t="s">
        <v>28</v>
      </c>
      <c r="H8" s="110">
        <f>YEAR(FR8-D8)</f>
        <v>1916</v>
      </c>
      <c r="I8" s="111">
        <f>SUM(H8-1900)</f>
        <v>16</v>
      </c>
      <c r="J8" s="111">
        <f>IF(I8&gt;30,"",I8)</f>
        <v>16</v>
      </c>
      <c r="K8" s="110">
        <f>AVERAGE(L8:M8)</f>
        <v>73.4</v>
      </c>
      <c r="L8" s="112">
        <f>SUM(P8/O8)</f>
        <v>76.1</v>
      </c>
      <c r="M8" s="113">
        <f>AVERAGE(Q8:Z8)</f>
        <v>70.7</v>
      </c>
      <c r="N8" s="113" t="str">
        <f>IF(O8&lt;10,"No","Yes")</f>
        <v>Yes</v>
      </c>
      <c r="O8" s="114">
        <f>COUNT(AB8:FQ8)</f>
        <v>60</v>
      </c>
      <c r="P8" s="115">
        <f>SUM(AB8:FQ8)</f>
        <v>4566</v>
      </c>
      <c r="Q8" s="113">
        <f>SMALL(AB8:FQ8,1)</f>
        <v>69</v>
      </c>
      <c r="R8" s="113">
        <f>SMALL(AB8:FQ8,2)</f>
        <v>69</v>
      </c>
      <c r="S8" s="113">
        <f>SMALL(AB8:FQ8,3)</f>
        <v>70</v>
      </c>
      <c r="T8" s="113">
        <f>SMALL(AB8:FQ8,4)</f>
        <v>70</v>
      </c>
      <c r="U8" s="113">
        <f>SMALL(AB8:FQ8,5)</f>
        <v>71</v>
      </c>
      <c r="V8" s="113">
        <f>SMALL(AB8:FQ8,6)</f>
        <v>71</v>
      </c>
      <c r="W8" s="113">
        <f>SMALL(AB8:FQ8,7)</f>
        <v>71</v>
      </c>
      <c r="X8" s="113">
        <f>SMALL(AB8:FQ8,8)</f>
        <v>72</v>
      </c>
      <c r="Y8" s="113">
        <f>SMALL(AB8:FQ8,9)</f>
        <v>72</v>
      </c>
      <c r="Z8" s="113">
        <f>SMALL(AB8:FQ8,10)</f>
        <v>72</v>
      </c>
      <c r="AA8" s="116">
        <f>SUM(O8/28)</f>
        <v>2.142857142857143</v>
      </c>
      <c r="AB8" s="116"/>
      <c r="AC8" s="140"/>
      <c r="AD8" s="308"/>
      <c r="AE8" s="308"/>
      <c r="AF8" s="308"/>
      <c r="AG8" s="308"/>
      <c r="AH8" s="117">
        <v>79</v>
      </c>
      <c r="AI8" s="133"/>
      <c r="AJ8" s="308"/>
      <c r="AK8" s="308"/>
      <c r="AL8" s="308"/>
      <c r="AM8" s="308"/>
      <c r="AN8" s="308"/>
      <c r="AO8" s="120"/>
      <c r="AP8" s="120"/>
      <c r="AQ8" s="133"/>
      <c r="AR8" s="140"/>
      <c r="AS8" s="140"/>
      <c r="AT8" s="296">
        <v>80</v>
      </c>
      <c r="AU8" s="296">
        <v>73</v>
      </c>
      <c r="AV8" s="136"/>
      <c r="AW8" s="136"/>
      <c r="AX8" s="136"/>
      <c r="AY8" s="139"/>
      <c r="AZ8" s="139"/>
      <c r="BA8" s="135"/>
      <c r="BB8" s="135"/>
      <c r="BC8" s="138">
        <v>73</v>
      </c>
      <c r="BD8" s="138">
        <v>72</v>
      </c>
      <c r="BE8" s="138">
        <v>72</v>
      </c>
      <c r="BF8" s="138">
        <v>77</v>
      </c>
      <c r="BG8" s="137"/>
      <c r="BH8" s="137"/>
      <c r="BI8" s="296">
        <v>75</v>
      </c>
      <c r="BJ8" s="296">
        <v>73</v>
      </c>
      <c r="BK8" s="296">
        <v>77</v>
      </c>
      <c r="BL8" s="296">
        <v>87</v>
      </c>
      <c r="BM8" s="296">
        <v>80</v>
      </c>
      <c r="BN8" s="140"/>
      <c r="BO8" s="139"/>
      <c r="BP8" s="139"/>
      <c r="BQ8" s="139">
        <v>78</v>
      </c>
      <c r="BR8" s="139">
        <v>73</v>
      </c>
      <c r="BS8" s="139"/>
      <c r="BT8" s="139"/>
      <c r="BU8" s="131">
        <v>90</v>
      </c>
      <c r="BV8" s="131">
        <v>75</v>
      </c>
      <c r="BW8" s="139">
        <v>74</v>
      </c>
      <c r="BX8" s="139">
        <v>80</v>
      </c>
      <c r="BY8" s="118">
        <v>72</v>
      </c>
      <c r="BZ8" s="120">
        <v>71</v>
      </c>
      <c r="CA8" s="120">
        <v>69</v>
      </c>
      <c r="CB8" s="140"/>
      <c r="CC8" s="131">
        <v>72</v>
      </c>
      <c r="CD8" s="131">
        <v>73</v>
      </c>
      <c r="CE8" s="131">
        <v>78</v>
      </c>
      <c r="CF8" s="141"/>
      <c r="CG8" s="140">
        <v>73</v>
      </c>
      <c r="CH8" s="120"/>
      <c r="CI8" s="120"/>
      <c r="CJ8" s="140"/>
      <c r="CK8" s="130">
        <v>79</v>
      </c>
      <c r="CL8" s="130">
        <v>73</v>
      </c>
      <c r="CM8" s="130">
        <v>72</v>
      </c>
      <c r="CN8" s="130">
        <v>71</v>
      </c>
      <c r="CO8" s="117"/>
      <c r="CP8" s="118"/>
      <c r="CQ8" s="351"/>
      <c r="CR8" s="351"/>
      <c r="CS8" s="351"/>
      <c r="CT8" s="119"/>
      <c r="CU8" s="119"/>
      <c r="CV8" s="119"/>
      <c r="CW8" s="120"/>
      <c r="CX8" s="120"/>
      <c r="CY8" s="120"/>
      <c r="CZ8" s="120"/>
      <c r="DA8" s="121"/>
      <c r="DB8" s="121"/>
      <c r="DC8" s="120"/>
      <c r="DD8" s="120"/>
      <c r="DE8" s="120"/>
      <c r="DF8" s="120"/>
      <c r="DG8" s="337">
        <v>77</v>
      </c>
      <c r="DH8" s="337">
        <v>73</v>
      </c>
      <c r="DI8" s="337">
        <v>82</v>
      </c>
      <c r="DJ8" s="282"/>
      <c r="DK8" s="282"/>
      <c r="DL8" s="121">
        <v>75</v>
      </c>
      <c r="DM8" s="121"/>
      <c r="DN8" s="121">
        <v>77</v>
      </c>
      <c r="DO8" s="122">
        <v>75</v>
      </c>
      <c r="DP8" s="123">
        <v>82</v>
      </c>
      <c r="DQ8" s="124"/>
      <c r="DR8" s="125"/>
      <c r="DS8" s="120">
        <v>72</v>
      </c>
      <c r="DT8" s="120">
        <v>77</v>
      </c>
      <c r="DU8" s="126"/>
      <c r="DV8" s="127">
        <v>78</v>
      </c>
      <c r="DW8" s="120">
        <v>73</v>
      </c>
      <c r="DX8" s="120">
        <v>70</v>
      </c>
      <c r="DY8" s="126"/>
      <c r="DZ8" s="127">
        <v>69</v>
      </c>
      <c r="EA8" s="120">
        <v>75</v>
      </c>
      <c r="EB8" s="120">
        <v>79</v>
      </c>
      <c r="EC8" s="128"/>
      <c r="ED8" s="128"/>
      <c r="EE8" s="128"/>
      <c r="EF8" s="128"/>
      <c r="EG8" s="128"/>
      <c r="EH8" s="128"/>
      <c r="EI8" s="129">
        <v>84</v>
      </c>
      <c r="EJ8" s="129">
        <v>90</v>
      </c>
      <c r="EK8" s="129">
        <v>88</v>
      </c>
      <c r="EL8" s="127"/>
      <c r="EM8" s="120"/>
      <c r="EN8" s="120"/>
      <c r="EO8" s="129"/>
      <c r="EP8" s="129"/>
      <c r="EQ8" s="129"/>
      <c r="ER8" s="130"/>
      <c r="ES8" s="130"/>
      <c r="ET8" s="130"/>
      <c r="EU8" s="130">
        <v>75</v>
      </c>
      <c r="EV8" s="130">
        <v>79</v>
      </c>
      <c r="EW8" s="131"/>
      <c r="EX8" s="131"/>
      <c r="EY8" s="120">
        <v>72</v>
      </c>
      <c r="EZ8" s="120">
        <v>74</v>
      </c>
      <c r="FA8" s="127"/>
      <c r="FB8" s="117"/>
      <c r="FC8" s="132"/>
      <c r="FD8" s="132"/>
      <c r="FE8" s="120"/>
      <c r="FF8" s="120"/>
      <c r="FG8" s="123">
        <v>70</v>
      </c>
      <c r="FH8" s="123">
        <v>72</v>
      </c>
      <c r="FI8" s="134">
        <v>74</v>
      </c>
      <c r="FJ8" s="117"/>
      <c r="FK8" s="117">
        <v>71</v>
      </c>
      <c r="FL8" s="289"/>
      <c r="FM8" s="117">
        <v>80</v>
      </c>
      <c r="FN8" s="120">
        <v>79</v>
      </c>
      <c r="FO8" s="120">
        <v>77</v>
      </c>
      <c r="FP8" s="120">
        <v>79</v>
      </c>
      <c r="FQ8" s="120">
        <v>77</v>
      </c>
      <c r="FR8" s="142">
        <v>42193</v>
      </c>
      <c r="FS8" s="143">
        <v>39172</v>
      </c>
      <c r="FT8" s="14"/>
      <c r="FU8" s="14"/>
      <c r="FV8" s="14"/>
      <c r="FW8" s="14"/>
      <c r="FX8" s="14"/>
      <c r="FY8" s="14"/>
      <c r="FZ8" s="14"/>
      <c r="GA8" s="14"/>
      <c r="GB8" s="14"/>
    </row>
    <row r="9" spans="1:184" s="7" customFormat="1" ht="14.25">
      <c r="A9" s="314">
        <v>6</v>
      </c>
      <c r="B9" s="204" t="s">
        <v>276</v>
      </c>
      <c r="C9" s="205" t="s">
        <v>113</v>
      </c>
      <c r="D9" s="106">
        <v>36465</v>
      </c>
      <c r="E9" s="107" t="s">
        <v>277</v>
      </c>
      <c r="F9" s="360" t="s">
        <v>278</v>
      </c>
      <c r="G9" s="176" t="s">
        <v>326</v>
      </c>
      <c r="H9" s="110">
        <f>YEAR(FR9-D9)</f>
        <v>1915</v>
      </c>
      <c r="I9" s="111">
        <f>SUM(H9-1900)</f>
        <v>15</v>
      </c>
      <c r="J9" s="111">
        <f>IF(I9&gt;30,"",I9)</f>
        <v>15</v>
      </c>
      <c r="K9" s="110">
        <f>AVERAGE(L9:M9)</f>
        <v>73.446875</v>
      </c>
      <c r="L9" s="112">
        <f>SUM(P9/O9)</f>
        <v>76.59375</v>
      </c>
      <c r="M9" s="113">
        <f>AVERAGE(Q9:Z9)</f>
        <v>70.3</v>
      </c>
      <c r="N9" s="113" t="str">
        <f>IF(O9&lt;10,"No","Yes")</f>
        <v>Yes</v>
      </c>
      <c r="O9" s="114">
        <f>COUNT(AB9:FQ9)</f>
        <v>64</v>
      </c>
      <c r="P9" s="115">
        <f>SUM(AB9:FQ9)</f>
        <v>4902</v>
      </c>
      <c r="Q9" s="113">
        <f>SMALL(AB9:FQ9,1)</f>
        <v>69</v>
      </c>
      <c r="R9" s="113">
        <f>SMALL(AB9:FQ9,2)</f>
        <v>70</v>
      </c>
      <c r="S9" s="113">
        <f>SMALL(AB9:FQ9,3)</f>
        <v>70</v>
      </c>
      <c r="T9" s="113">
        <f>SMALL(AB9:FQ9,4)</f>
        <v>70</v>
      </c>
      <c r="U9" s="113">
        <f>SMALL(AB9:FQ9,5)</f>
        <v>70</v>
      </c>
      <c r="V9" s="113">
        <f>SMALL(AB9:FQ9,6)</f>
        <v>70</v>
      </c>
      <c r="W9" s="113">
        <f>SMALL(AB9:FQ9,7)</f>
        <v>71</v>
      </c>
      <c r="X9" s="113">
        <f>SMALL(AB9:FQ9,8)</f>
        <v>71</v>
      </c>
      <c r="Y9" s="113">
        <f>SMALL(AB9:FQ9,9)</f>
        <v>71</v>
      </c>
      <c r="Z9" s="113">
        <f>SMALL(AB9:FQ9,10)</f>
        <v>71</v>
      </c>
      <c r="AA9" s="116">
        <f>SUM(O9/28)</f>
        <v>2.2857142857142856</v>
      </c>
      <c r="AB9" s="116"/>
      <c r="AC9" s="140">
        <v>77</v>
      </c>
      <c r="AD9" s="308">
        <v>82</v>
      </c>
      <c r="AE9" s="308">
        <v>75</v>
      </c>
      <c r="AF9" s="308"/>
      <c r="AG9" s="308"/>
      <c r="AH9" s="117"/>
      <c r="AI9" s="133"/>
      <c r="AJ9" s="308"/>
      <c r="AK9" s="308"/>
      <c r="AL9" s="308"/>
      <c r="AM9" s="308"/>
      <c r="AN9" s="308"/>
      <c r="AO9" s="120">
        <v>72</v>
      </c>
      <c r="AP9" s="120">
        <v>81</v>
      </c>
      <c r="AQ9" s="133"/>
      <c r="AR9" s="140"/>
      <c r="AS9" s="140"/>
      <c r="AT9" s="296"/>
      <c r="AU9" s="296"/>
      <c r="AV9" s="136">
        <v>75</v>
      </c>
      <c r="AW9" s="136">
        <v>71</v>
      </c>
      <c r="AX9" s="136">
        <v>71</v>
      </c>
      <c r="AY9" s="139"/>
      <c r="AZ9" s="139"/>
      <c r="BA9" s="135"/>
      <c r="BB9" s="135"/>
      <c r="BC9" s="138">
        <v>76</v>
      </c>
      <c r="BD9" s="138">
        <v>75</v>
      </c>
      <c r="BE9" s="138">
        <v>78</v>
      </c>
      <c r="BF9" s="138">
        <v>74</v>
      </c>
      <c r="BG9" s="137"/>
      <c r="BH9" s="137"/>
      <c r="BI9" s="296">
        <v>83</v>
      </c>
      <c r="BJ9" s="296">
        <v>80</v>
      </c>
      <c r="BK9" s="296">
        <v>81</v>
      </c>
      <c r="BL9" s="296">
        <v>83</v>
      </c>
      <c r="BM9" s="296">
        <v>69</v>
      </c>
      <c r="BN9" s="140"/>
      <c r="BO9" s="139"/>
      <c r="BP9" s="139"/>
      <c r="BQ9" s="139"/>
      <c r="BR9" s="139"/>
      <c r="BS9" s="139">
        <v>78</v>
      </c>
      <c r="BT9" s="139">
        <v>80</v>
      </c>
      <c r="BU9" s="131">
        <v>78</v>
      </c>
      <c r="BV9" s="131">
        <v>73</v>
      </c>
      <c r="BW9" s="139">
        <v>70</v>
      </c>
      <c r="BX9" s="139">
        <v>70</v>
      </c>
      <c r="BY9" s="118"/>
      <c r="BZ9" s="120"/>
      <c r="CA9" s="120"/>
      <c r="CB9" s="140"/>
      <c r="CC9" s="131">
        <v>77</v>
      </c>
      <c r="CD9" s="131">
        <v>76</v>
      </c>
      <c r="CE9" s="131"/>
      <c r="CF9" s="141"/>
      <c r="CG9" s="140">
        <v>81</v>
      </c>
      <c r="CH9" s="120"/>
      <c r="CI9" s="120"/>
      <c r="CJ9" s="140"/>
      <c r="CK9" s="130">
        <v>71</v>
      </c>
      <c r="CL9" s="130">
        <v>83</v>
      </c>
      <c r="CM9" s="130">
        <v>74</v>
      </c>
      <c r="CN9" s="130">
        <v>70</v>
      </c>
      <c r="CO9" s="117"/>
      <c r="CP9" s="118"/>
      <c r="CQ9" s="351">
        <v>70</v>
      </c>
      <c r="CR9" s="351">
        <v>75</v>
      </c>
      <c r="CS9" s="351">
        <v>76</v>
      </c>
      <c r="CT9" s="119"/>
      <c r="CU9" s="119"/>
      <c r="CV9" s="119"/>
      <c r="CW9" s="120"/>
      <c r="CX9" s="120"/>
      <c r="CY9" s="120"/>
      <c r="CZ9" s="120"/>
      <c r="DA9" s="121">
        <v>72</v>
      </c>
      <c r="DB9" s="121">
        <v>73</v>
      </c>
      <c r="DC9" s="120"/>
      <c r="DD9" s="120"/>
      <c r="DE9" s="120"/>
      <c r="DF9" s="120"/>
      <c r="DG9" s="337">
        <v>76</v>
      </c>
      <c r="DH9" s="337">
        <v>70</v>
      </c>
      <c r="DI9" s="337">
        <v>78</v>
      </c>
      <c r="DJ9" s="282"/>
      <c r="DK9" s="282"/>
      <c r="DL9" s="121"/>
      <c r="DM9" s="121"/>
      <c r="DN9" s="121"/>
      <c r="DO9" s="122">
        <v>76</v>
      </c>
      <c r="DP9" s="123">
        <v>74</v>
      </c>
      <c r="DQ9" s="124"/>
      <c r="DR9" s="125"/>
      <c r="DS9" s="120"/>
      <c r="DT9" s="120"/>
      <c r="DU9" s="126">
        <v>74</v>
      </c>
      <c r="DV9" s="127">
        <v>74</v>
      </c>
      <c r="DW9" s="120">
        <v>75</v>
      </c>
      <c r="DX9" s="120">
        <v>75</v>
      </c>
      <c r="DY9" s="126">
        <v>74</v>
      </c>
      <c r="DZ9" s="127">
        <v>71</v>
      </c>
      <c r="EA9" s="120">
        <v>78</v>
      </c>
      <c r="EB9" s="120">
        <v>77</v>
      </c>
      <c r="EC9" s="128"/>
      <c r="ED9" s="128"/>
      <c r="EE9" s="128"/>
      <c r="EF9" s="128"/>
      <c r="EG9" s="128"/>
      <c r="EH9" s="128"/>
      <c r="EI9" s="129">
        <v>86</v>
      </c>
      <c r="EJ9" s="129">
        <v>90</v>
      </c>
      <c r="EK9" s="129">
        <v>88</v>
      </c>
      <c r="EL9" s="127"/>
      <c r="EM9" s="120"/>
      <c r="EN9" s="120"/>
      <c r="EO9" s="129"/>
      <c r="EP9" s="129"/>
      <c r="EQ9" s="129"/>
      <c r="ER9" s="130"/>
      <c r="ES9" s="130"/>
      <c r="ET9" s="130"/>
      <c r="EU9" s="130">
        <v>78</v>
      </c>
      <c r="EV9" s="130">
        <v>74</v>
      </c>
      <c r="EW9" s="131">
        <v>79</v>
      </c>
      <c r="EX9" s="131">
        <v>74</v>
      </c>
      <c r="EY9" s="120">
        <v>82</v>
      </c>
      <c r="EZ9" s="120">
        <v>76</v>
      </c>
      <c r="FA9" s="127">
        <v>74</v>
      </c>
      <c r="FB9" s="117">
        <v>90</v>
      </c>
      <c r="FC9" s="132"/>
      <c r="FD9" s="132"/>
      <c r="FE9" s="120"/>
      <c r="FF9" s="120"/>
      <c r="FG9" s="123">
        <v>82</v>
      </c>
      <c r="FH9" s="123">
        <v>77</v>
      </c>
      <c r="FI9" s="134"/>
      <c r="FJ9" s="117"/>
      <c r="FK9" s="117">
        <v>74</v>
      </c>
      <c r="FL9" s="289"/>
      <c r="FM9" s="117"/>
      <c r="FN9" s="120"/>
      <c r="FO9" s="120"/>
      <c r="FP9" s="120">
        <v>80</v>
      </c>
      <c r="FQ9" s="120">
        <v>76</v>
      </c>
      <c r="FR9" s="142">
        <v>42193</v>
      </c>
      <c r="FS9" s="143">
        <v>39172</v>
      </c>
      <c r="FT9" s="14"/>
      <c r="FU9" s="14"/>
      <c r="FV9" s="14"/>
      <c r="FW9" s="14"/>
      <c r="FX9" s="14"/>
      <c r="FY9" s="14"/>
      <c r="FZ9" s="14"/>
      <c r="GA9" s="14"/>
      <c r="GB9" s="14"/>
    </row>
    <row r="10" spans="1:184" s="7" customFormat="1" ht="14.25">
      <c r="A10" s="314">
        <v>7</v>
      </c>
      <c r="B10" s="243" t="s">
        <v>75</v>
      </c>
      <c r="C10" s="246" t="s">
        <v>113</v>
      </c>
      <c r="D10" s="146">
        <v>36405</v>
      </c>
      <c r="E10" s="147" t="s">
        <v>170</v>
      </c>
      <c r="F10" s="240" t="s">
        <v>91</v>
      </c>
      <c r="G10" s="109" t="s">
        <v>166</v>
      </c>
      <c r="H10" s="110">
        <f>YEAR(FR10-D10)</f>
        <v>1915</v>
      </c>
      <c r="I10" s="111">
        <f>SUM(H10-1900)</f>
        <v>15</v>
      </c>
      <c r="J10" s="111">
        <f>IF(I10&gt;30,"",I10)</f>
        <v>15</v>
      </c>
      <c r="K10" s="110">
        <f>AVERAGE(L10:M10)</f>
        <v>73.50714285714287</v>
      </c>
      <c r="L10" s="112">
        <f>SUM(P10/O10)</f>
        <v>76.51428571428572</v>
      </c>
      <c r="M10" s="113">
        <f>AVERAGE(Q10:Z10)</f>
        <v>70.5</v>
      </c>
      <c r="N10" s="113" t="str">
        <f>IF(O10&lt;10,"No","Yes")</f>
        <v>Yes</v>
      </c>
      <c r="O10" s="114">
        <f>COUNT(AB10:FQ10)</f>
        <v>70</v>
      </c>
      <c r="P10" s="115">
        <f>SUM(AB10:FQ10)</f>
        <v>5356</v>
      </c>
      <c r="Q10" s="113">
        <f>SMALL(AB10:FQ10,1)</f>
        <v>69</v>
      </c>
      <c r="R10" s="113">
        <f>SMALL(AB10:FQ10,2)</f>
        <v>69</v>
      </c>
      <c r="S10" s="113">
        <f>SMALL(AB10:FQ10,3)</f>
        <v>70</v>
      </c>
      <c r="T10" s="113">
        <f>SMALL(AB10:FQ10,4)</f>
        <v>70</v>
      </c>
      <c r="U10" s="113">
        <f>SMALL(AB10:FQ10,5)</f>
        <v>70</v>
      </c>
      <c r="V10" s="113">
        <f>SMALL(AB10:FQ10,6)</f>
        <v>71</v>
      </c>
      <c r="W10" s="113">
        <f>SMALL(AB10:FQ10,7)</f>
        <v>71</v>
      </c>
      <c r="X10" s="113">
        <f>SMALL(AB10:FQ10,8)</f>
        <v>71</v>
      </c>
      <c r="Y10" s="113">
        <f>SMALL(AB10:FQ10,9)</f>
        <v>72</v>
      </c>
      <c r="Z10" s="113">
        <f>SMALL(AB10:FQ10,10)</f>
        <v>72</v>
      </c>
      <c r="AA10" s="116">
        <f>SUM(O10/28)</f>
        <v>2.5</v>
      </c>
      <c r="AB10" s="116"/>
      <c r="AC10" s="182"/>
      <c r="AD10" s="308">
        <v>76</v>
      </c>
      <c r="AE10" s="308">
        <v>76</v>
      </c>
      <c r="AF10" s="308"/>
      <c r="AG10" s="308"/>
      <c r="AH10" s="179"/>
      <c r="AI10" s="179"/>
      <c r="AJ10" s="308"/>
      <c r="AK10" s="308"/>
      <c r="AL10" s="308"/>
      <c r="AM10" s="308"/>
      <c r="AN10" s="308"/>
      <c r="AO10" s="181"/>
      <c r="AP10" s="181"/>
      <c r="AQ10" s="179"/>
      <c r="AR10" s="182"/>
      <c r="AS10" s="182"/>
      <c r="AT10" s="296"/>
      <c r="AU10" s="296"/>
      <c r="AV10" s="136">
        <v>78</v>
      </c>
      <c r="AW10" s="136">
        <v>70</v>
      </c>
      <c r="AX10" s="136">
        <v>75</v>
      </c>
      <c r="AY10" s="139"/>
      <c r="AZ10" s="139"/>
      <c r="BA10" s="135"/>
      <c r="BB10" s="135"/>
      <c r="BC10" s="138">
        <v>79</v>
      </c>
      <c r="BD10" s="138">
        <v>75</v>
      </c>
      <c r="BE10" s="138">
        <v>74</v>
      </c>
      <c r="BF10" s="138">
        <v>72</v>
      </c>
      <c r="BG10" s="137"/>
      <c r="BH10" s="137"/>
      <c r="BI10" s="296">
        <v>74</v>
      </c>
      <c r="BJ10" s="296">
        <v>78</v>
      </c>
      <c r="BK10" s="296">
        <v>78</v>
      </c>
      <c r="BL10" s="296">
        <v>81</v>
      </c>
      <c r="BM10" s="296">
        <v>85</v>
      </c>
      <c r="BN10" s="182"/>
      <c r="BO10" s="139"/>
      <c r="BP10" s="139"/>
      <c r="BQ10" s="139">
        <v>74</v>
      </c>
      <c r="BR10" s="139">
        <v>73</v>
      </c>
      <c r="BS10" s="139">
        <v>81</v>
      </c>
      <c r="BT10" s="139">
        <v>82</v>
      </c>
      <c r="BU10" s="191">
        <v>77</v>
      </c>
      <c r="BV10" s="191">
        <v>77</v>
      </c>
      <c r="BW10" s="139">
        <v>79</v>
      </c>
      <c r="BX10" s="139">
        <v>75</v>
      </c>
      <c r="BY10" s="179">
        <v>69</v>
      </c>
      <c r="BZ10" s="181">
        <v>72</v>
      </c>
      <c r="CA10" s="181">
        <v>71</v>
      </c>
      <c r="CB10" s="182"/>
      <c r="CC10" s="191">
        <v>70</v>
      </c>
      <c r="CD10" s="191">
        <v>71</v>
      </c>
      <c r="CE10" s="191">
        <v>77</v>
      </c>
      <c r="CF10" s="193"/>
      <c r="CG10" s="182"/>
      <c r="CH10" s="181">
        <v>78</v>
      </c>
      <c r="CI10" s="181">
        <v>81</v>
      </c>
      <c r="CJ10" s="182"/>
      <c r="CK10" s="190"/>
      <c r="CL10" s="190"/>
      <c r="CM10" s="190"/>
      <c r="CN10" s="190"/>
      <c r="CO10" s="179">
        <v>76</v>
      </c>
      <c r="CP10" s="179">
        <v>73</v>
      </c>
      <c r="CQ10" s="191">
        <v>74</v>
      </c>
      <c r="CR10" s="191">
        <v>79</v>
      </c>
      <c r="CS10" s="191">
        <v>76</v>
      </c>
      <c r="CT10" s="180"/>
      <c r="CU10" s="180"/>
      <c r="CV10" s="180"/>
      <c r="CW10" s="181"/>
      <c r="CX10" s="181"/>
      <c r="CY10" s="181"/>
      <c r="CZ10" s="181"/>
      <c r="DA10" s="121"/>
      <c r="DB10" s="121"/>
      <c r="DC10" s="181">
        <v>75</v>
      </c>
      <c r="DD10" s="181">
        <v>77</v>
      </c>
      <c r="DE10" s="181">
        <v>74</v>
      </c>
      <c r="DF10" s="181">
        <v>74</v>
      </c>
      <c r="DG10" s="338">
        <v>79</v>
      </c>
      <c r="DH10" s="338">
        <v>73</v>
      </c>
      <c r="DI10" s="338">
        <v>71</v>
      </c>
      <c r="DJ10" s="187"/>
      <c r="DK10" s="187"/>
      <c r="DL10" s="121">
        <v>75</v>
      </c>
      <c r="DM10" s="121">
        <v>76</v>
      </c>
      <c r="DN10" s="121"/>
      <c r="DO10" s="183">
        <v>75</v>
      </c>
      <c r="DP10" s="184">
        <v>74</v>
      </c>
      <c r="DQ10" s="185"/>
      <c r="DR10" s="186"/>
      <c r="DS10" s="181">
        <v>78</v>
      </c>
      <c r="DT10" s="181">
        <v>78</v>
      </c>
      <c r="DU10" s="187"/>
      <c r="DV10" s="179"/>
      <c r="DW10" s="181"/>
      <c r="DX10" s="181"/>
      <c r="DY10" s="187"/>
      <c r="DZ10" s="179">
        <v>76</v>
      </c>
      <c r="EA10" s="181">
        <v>74</v>
      </c>
      <c r="EB10" s="181">
        <v>70</v>
      </c>
      <c r="EC10" s="188"/>
      <c r="ED10" s="188"/>
      <c r="EE10" s="188"/>
      <c r="EF10" s="188"/>
      <c r="EG10" s="188"/>
      <c r="EH10" s="188"/>
      <c r="EI10" s="189"/>
      <c r="EJ10" s="189"/>
      <c r="EK10" s="189"/>
      <c r="EL10" s="179">
        <v>77</v>
      </c>
      <c r="EM10" s="181"/>
      <c r="EN10" s="181"/>
      <c r="EO10" s="189"/>
      <c r="EP10" s="189"/>
      <c r="EQ10" s="189"/>
      <c r="ER10" s="190"/>
      <c r="ES10" s="190"/>
      <c r="ET10" s="190"/>
      <c r="EU10" s="190">
        <v>84</v>
      </c>
      <c r="EV10" s="190">
        <v>79</v>
      </c>
      <c r="EW10" s="191">
        <v>83</v>
      </c>
      <c r="EX10" s="191">
        <v>79</v>
      </c>
      <c r="EY10" s="181">
        <v>75</v>
      </c>
      <c r="EZ10" s="181">
        <v>77</v>
      </c>
      <c r="FA10" s="179">
        <v>74</v>
      </c>
      <c r="FB10" s="179">
        <v>83</v>
      </c>
      <c r="FC10" s="132">
        <v>86</v>
      </c>
      <c r="FD10" s="132">
        <v>80</v>
      </c>
      <c r="FE10" s="181"/>
      <c r="FF10" s="181"/>
      <c r="FG10" s="184">
        <v>75</v>
      </c>
      <c r="FH10" s="184">
        <v>69</v>
      </c>
      <c r="FI10" s="192">
        <v>78</v>
      </c>
      <c r="FJ10" s="179"/>
      <c r="FK10" s="179"/>
      <c r="FL10" s="291"/>
      <c r="FM10" s="179">
        <v>77</v>
      </c>
      <c r="FN10" s="181">
        <v>78</v>
      </c>
      <c r="FO10" s="181">
        <v>81</v>
      </c>
      <c r="FP10" s="181">
        <v>85</v>
      </c>
      <c r="FQ10" s="181">
        <v>81</v>
      </c>
      <c r="FR10" s="142">
        <v>42193</v>
      </c>
      <c r="FS10" s="143">
        <v>39172</v>
      </c>
      <c r="FT10" s="14"/>
      <c r="FU10" s="14"/>
      <c r="FV10" s="14"/>
      <c r="FW10" s="14"/>
      <c r="FX10" s="14"/>
      <c r="FY10" s="14"/>
      <c r="FZ10" s="14"/>
      <c r="GA10" s="14"/>
      <c r="GB10" s="14"/>
    </row>
    <row r="11" spans="1:184" s="7" customFormat="1" ht="14.25">
      <c r="A11" s="314">
        <v>8</v>
      </c>
      <c r="B11" s="243" t="s">
        <v>189</v>
      </c>
      <c r="C11" s="246" t="s">
        <v>110</v>
      </c>
      <c r="D11" s="146">
        <v>36645</v>
      </c>
      <c r="E11" s="147" t="s">
        <v>190</v>
      </c>
      <c r="F11" s="108" t="s">
        <v>191</v>
      </c>
      <c r="G11" s="148" t="s">
        <v>24</v>
      </c>
      <c r="H11" s="110">
        <f>YEAR(FR11-D11)</f>
        <v>1915</v>
      </c>
      <c r="I11" s="111">
        <f>SUM(H11-1900)</f>
        <v>15</v>
      </c>
      <c r="J11" s="111">
        <f>IF(I11&gt;30,"",I11)</f>
        <v>15</v>
      </c>
      <c r="K11" s="110">
        <f>AVERAGE(L11:M11)</f>
        <v>73.92837837837837</v>
      </c>
      <c r="L11" s="112">
        <f>SUM(P11/O11)</f>
        <v>75.75675675675676</v>
      </c>
      <c r="M11" s="113">
        <f>AVERAGE(Q11:Z11)</f>
        <v>72.1</v>
      </c>
      <c r="N11" s="113" t="str">
        <f>IF(O11&lt;10,"No","Yes")</f>
        <v>Yes</v>
      </c>
      <c r="O11" s="114">
        <f>COUNT(AB11:FQ11)</f>
        <v>37</v>
      </c>
      <c r="P11" s="115">
        <f>SUM(AB11:FQ11)</f>
        <v>2803</v>
      </c>
      <c r="Q11" s="113">
        <f>SMALL(AB11:FQ11,1)</f>
        <v>69</v>
      </c>
      <c r="R11" s="113">
        <f>SMALL(AB11:FQ11,2)</f>
        <v>71</v>
      </c>
      <c r="S11" s="113">
        <f>SMALL(AB11:FQ11,3)</f>
        <v>71</v>
      </c>
      <c r="T11" s="113">
        <f>SMALL(AB11:FQ11,4)</f>
        <v>72</v>
      </c>
      <c r="U11" s="113">
        <f>SMALL(AB11:FQ11,5)</f>
        <v>72</v>
      </c>
      <c r="V11" s="113">
        <f>SMALL(AB11:FQ11,6)</f>
        <v>73</v>
      </c>
      <c r="W11" s="113">
        <f>SMALL(AB11:FQ11,7)</f>
        <v>73</v>
      </c>
      <c r="X11" s="113">
        <f>SMALL(AB11:FQ11,8)</f>
        <v>73</v>
      </c>
      <c r="Y11" s="113">
        <f>SMALL(AB11:FQ11,9)</f>
        <v>73</v>
      </c>
      <c r="Z11" s="113">
        <f>SMALL(AB11:FQ11,10)</f>
        <v>74</v>
      </c>
      <c r="AA11" s="116">
        <f>SUM(O11/28)</f>
        <v>1.3214285714285714</v>
      </c>
      <c r="AB11" s="116"/>
      <c r="AC11" s="182"/>
      <c r="AD11" s="308"/>
      <c r="AE11" s="308"/>
      <c r="AF11" s="308"/>
      <c r="AG11" s="308"/>
      <c r="AH11" s="179">
        <v>76</v>
      </c>
      <c r="AI11" s="179"/>
      <c r="AJ11" s="308"/>
      <c r="AK11" s="308"/>
      <c r="AL11" s="308">
        <v>78</v>
      </c>
      <c r="AM11" s="308">
        <v>85</v>
      </c>
      <c r="AN11" s="308">
        <v>74</v>
      </c>
      <c r="AO11" s="181"/>
      <c r="AP11" s="181"/>
      <c r="AQ11" s="179"/>
      <c r="AR11" s="182"/>
      <c r="AS11" s="182"/>
      <c r="AT11" s="296"/>
      <c r="AU11" s="296"/>
      <c r="AV11" s="136"/>
      <c r="AW11" s="136"/>
      <c r="AX11" s="136"/>
      <c r="AY11" s="139"/>
      <c r="AZ11" s="139"/>
      <c r="BA11" s="135"/>
      <c r="BB11" s="135"/>
      <c r="BC11" s="138"/>
      <c r="BD11" s="138"/>
      <c r="BE11" s="138"/>
      <c r="BF11" s="138"/>
      <c r="BG11" s="137"/>
      <c r="BH11" s="137"/>
      <c r="BI11" s="296"/>
      <c r="BJ11" s="296"/>
      <c r="BK11" s="296"/>
      <c r="BL11" s="296"/>
      <c r="BM11" s="296"/>
      <c r="BN11" s="182"/>
      <c r="BO11" s="139"/>
      <c r="BP11" s="139"/>
      <c r="BQ11" s="139"/>
      <c r="BR11" s="139"/>
      <c r="BS11" s="139"/>
      <c r="BT11" s="139"/>
      <c r="BU11" s="191">
        <v>75</v>
      </c>
      <c r="BV11" s="191">
        <v>74</v>
      </c>
      <c r="BW11" s="139">
        <v>79</v>
      </c>
      <c r="BX11" s="139">
        <v>74</v>
      </c>
      <c r="BY11" s="179"/>
      <c r="BZ11" s="181"/>
      <c r="CA11" s="181"/>
      <c r="CB11" s="182">
        <v>69</v>
      </c>
      <c r="CC11" s="191"/>
      <c r="CD11" s="191"/>
      <c r="CE11" s="191"/>
      <c r="CF11" s="193">
        <v>76</v>
      </c>
      <c r="CG11" s="182">
        <v>76</v>
      </c>
      <c r="CH11" s="181">
        <v>79</v>
      </c>
      <c r="CI11" s="181">
        <v>76</v>
      </c>
      <c r="CJ11" s="182">
        <v>73</v>
      </c>
      <c r="CK11" s="190"/>
      <c r="CL11" s="190"/>
      <c r="CM11" s="190"/>
      <c r="CN11" s="190"/>
      <c r="CO11" s="179">
        <v>74</v>
      </c>
      <c r="CP11" s="179">
        <v>71</v>
      </c>
      <c r="CQ11" s="191">
        <v>74</v>
      </c>
      <c r="CR11" s="191">
        <v>72</v>
      </c>
      <c r="CS11" s="191">
        <v>71</v>
      </c>
      <c r="CT11" s="180">
        <v>73</v>
      </c>
      <c r="CU11" s="180">
        <v>77</v>
      </c>
      <c r="CV11" s="180">
        <v>75</v>
      </c>
      <c r="CW11" s="181"/>
      <c r="CX11" s="181"/>
      <c r="CY11" s="181"/>
      <c r="CZ11" s="181"/>
      <c r="DA11" s="121"/>
      <c r="DB11" s="121"/>
      <c r="DC11" s="181"/>
      <c r="DD11" s="181"/>
      <c r="DE11" s="181"/>
      <c r="DF11" s="181"/>
      <c r="DG11" s="338"/>
      <c r="DH11" s="338"/>
      <c r="DI11" s="338"/>
      <c r="DJ11" s="187"/>
      <c r="DK11" s="187"/>
      <c r="DL11" s="121">
        <v>73</v>
      </c>
      <c r="DM11" s="121">
        <v>78</v>
      </c>
      <c r="DN11" s="121">
        <v>79</v>
      </c>
      <c r="DO11" s="183"/>
      <c r="DP11" s="184"/>
      <c r="DQ11" s="185">
        <v>76</v>
      </c>
      <c r="DR11" s="186">
        <v>82</v>
      </c>
      <c r="DS11" s="181"/>
      <c r="DT11" s="181"/>
      <c r="DU11" s="187"/>
      <c r="DV11" s="179">
        <v>72</v>
      </c>
      <c r="DW11" s="181"/>
      <c r="DX11" s="181"/>
      <c r="DY11" s="187"/>
      <c r="DZ11" s="179">
        <v>75</v>
      </c>
      <c r="EA11" s="181">
        <v>80</v>
      </c>
      <c r="EB11" s="181">
        <v>75</v>
      </c>
      <c r="EC11" s="188"/>
      <c r="ED11" s="188"/>
      <c r="EE11" s="188"/>
      <c r="EF11" s="188"/>
      <c r="EG11" s="188"/>
      <c r="EH11" s="188"/>
      <c r="EI11" s="189"/>
      <c r="EJ11" s="189"/>
      <c r="EK11" s="189"/>
      <c r="EL11" s="179"/>
      <c r="EM11" s="181"/>
      <c r="EN11" s="181"/>
      <c r="EO11" s="189"/>
      <c r="EP11" s="189"/>
      <c r="EQ11" s="189"/>
      <c r="ER11" s="190">
        <v>76</v>
      </c>
      <c r="ES11" s="190">
        <v>75</v>
      </c>
      <c r="ET11" s="190">
        <v>73</v>
      </c>
      <c r="EU11" s="190"/>
      <c r="EV11" s="190"/>
      <c r="EW11" s="191"/>
      <c r="EX11" s="191"/>
      <c r="EY11" s="181"/>
      <c r="EZ11" s="181"/>
      <c r="FA11" s="179"/>
      <c r="FB11" s="179"/>
      <c r="FC11" s="132"/>
      <c r="FD11" s="132"/>
      <c r="FE11" s="181"/>
      <c r="FF11" s="181"/>
      <c r="FG11" s="184">
        <v>77</v>
      </c>
      <c r="FH11" s="184">
        <v>86</v>
      </c>
      <c r="FI11" s="192"/>
      <c r="FJ11" s="179"/>
      <c r="FK11" s="179">
        <v>75</v>
      </c>
      <c r="FL11" s="291"/>
      <c r="FM11" s="179"/>
      <c r="FN11" s="181"/>
      <c r="FO11" s="181"/>
      <c r="FP11" s="181"/>
      <c r="FQ11" s="181"/>
      <c r="FR11" s="142">
        <v>42193</v>
      </c>
      <c r="FS11" s="143">
        <v>39172</v>
      </c>
      <c r="FT11" s="14"/>
      <c r="FU11" s="14"/>
      <c r="FV11" s="14"/>
      <c r="FW11" s="14"/>
      <c r="FX11" s="14"/>
      <c r="FY11" s="14"/>
      <c r="FZ11" s="14"/>
      <c r="GA11" s="14"/>
      <c r="GB11" s="14"/>
    </row>
    <row r="12" spans="1:184" s="7" customFormat="1" ht="14.25">
      <c r="A12" s="314">
        <v>9</v>
      </c>
      <c r="B12" s="171" t="s">
        <v>50</v>
      </c>
      <c r="C12" s="172" t="s">
        <v>113</v>
      </c>
      <c r="D12" s="106">
        <v>36248</v>
      </c>
      <c r="E12" s="107" t="s">
        <v>81</v>
      </c>
      <c r="F12" s="108" t="s">
        <v>207</v>
      </c>
      <c r="G12" s="332" t="s">
        <v>166</v>
      </c>
      <c r="H12" s="110">
        <f>YEAR(FR12-D12)</f>
        <v>1916</v>
      </c>
      <c r="I12" s="111">
        <f>SUM(H12-1900)</f>
        <v>16</v>
      </c>
      <c r="J12" s="111">
        <f>IF(I12&gt;30,"",I12)</f>
        <v>16</v>
      </c>
      <c r="K12" s="110">
        <f>AVERAGE(L12:M12)</f>
        <v>74.01071428571429</v>
      </c>
      <c r="L12" s="112">
        <f>SUM(P12/O12)</f>
        <v>77.32142857142857</v>
      </c>
      <c r="M12" s="113">
        <f>AVERAGE(Q12:Z12)</f>
        <v>70.7</v>
      </c>
      <c r="N12" s="113" t="str">
        <f>IF(O12&lt;10,"No","Yes")</f>
        <v>Yes</v>
      </c>
      <c r="O12" s="114">
        <f>COUNT(AB12:FQ12)</f>
        <v>56</v>
      </c>
      <c r="P12" s="115">
        <f>SUM(AB12:FQ12)</f>
        <v>4330</v>
      </c>
      <c r="Q12" s="113">
        <f>SMALL(AB12:FQ12,1)</f>
        <v>68</v>
      </c>
      <c r="R12" s="113">
        <f>SMALL(AB12:FQ12,2)</f>
        <v>68</v>
      </c>
      <c r="S12" s="113">
        <f>SMALL(AB12:FQ12,3)</f>
        <v>70</v>
      </c>
      <c r="T12" s="113">
        <f>SMALL(AB12:FQ12,4)</f>
        <v>70</v>
      </c>
      <c r="U12" s="113">
        <f>SMALL(AB12:FQ12,5)</f>
        <v>70</v>
      </c>
      <c r="V12" s="113">
        <f>SMALL(AB12:FQ12,6)</f>
        <v>71</v>
      </c>
      <c r="W12" s="113">
        <f>SMALL(AB12:FQ12,7)</f>
        <v>71</v>
      </c>
      <c r="X12" s="113">
        <f>SMALL(AB12:FQ12,8)</f>
        <v>73</v>
      </c>
      <c r="Y12" s="113">
        <f>SMALL(AB12:FQ12,9)</f>
        <v>73</v>
      </c>
      <c r="Z12" s="113">
        <f>SMALL(AB12:FQ12,10)</f>
        <v>73</v>
      </c>
      <c r="AA12" s="116">
        <f>SUM(O12/28)</f>
        <v>2</v>
      </c>
      <c r="AB12" s="116"/>
      <c r="AC12" s="140"/>
      <c r="AD12" s="308"/>
      <c r="AE12" s="308"/>
      <c r="AF12" s="308"/>
      <c r="AG12" s="308"/>
      <c r="AH12" s="117">
        <v>82</v>
      </c>
      <c r="AI12" s="133">
        <v>78</v>
      </c>
      <c r="AJ12" s="308"/>
      <c r="AK12" s="308"/>
      <c r="AL12" s="308"/>
      <c r="AM12" s="308"/>
      <c r="AN12" s="308"/>
      <c r="AO12" s="120"/>
      <c r="AP12" s="120"/>
      <c r="AQ12" s="133"/>
      <c r="AR12" s="140"/>
      <c r="AS12" s="140"/>
      <c r="AT12" s="296"/>
      <c r="AU12" s="296"/>
      <c r="AV12" s="136">
        <v>74</v>
      </c>
      <c r="AW12" s="136">
        <v>76</v>
      </c>
      <c r="AX12" s="136">
        <v>83</v>
      </c>
      <c r="AY12" s="139"/>
      <c r="AZ12" s="139"/>
      <c r="BA12" s="135"/>
      <c r="BB12" s="135"/>
      <c r="BC12" s="138">
        <v>76</v>
      </c>
      <c r="BD12" s="138">
        <v>78</v>
      </c>
      <c r="BE12" s="138">
        <v>78</v>
      </c>
      <c r="BF12" s="138">
        <v>77</v>
      </c>
      <c r="BG12" s="137"/>
      <c r="BH12" s="137"/>
      <c r="BI12" s="296">
        <v>79</v>
      </c>
      <c r="BJ12" s="296">
        <v>85</v>
      </c>
      <c r="BK12" s="296">
        <v>89</v>
      </c>
      <c r="BL12" s="296">
        <v>89</v>
      </c>
      <c r="BM12" s="296">
        <v>85</v>
      </c>
      <c r="BN12" s="140"/>
      <c r="BO12" s="139"/>
      <c r="BP12" s="139"/>
      <c r="BQ12" s="139">
        <v>73</v>
      </c>
      <c r="BR12" s="139">
        <v>73</v>
      </c>
      <c r="BS12" s="139"/>
      <c r="BT12" s="139"/>
      <c r="BU12" s="131">
        <v>82</v>
      </c>
      <c r="BV12" s="131">
        <v>76</v>
      </c>
      <c r="BW12" s="139"/>
      <c r="BX12" s="139"/>
      <c r="BY12" s="118">
        <v>75</v>
      </c>
      <c r="BZ12" s="120">
        <v>75</v>
      </c>
      <c r="CA12" s="120">
        <v>70</v>
      </c>
      <c r="CB12" s="140"/>
      <c r="CC12" s="131">
        <v>77</v>
      </c>
      <c r="CD12" s="131">
        <v>73</v>
      </c>
      <c r="CE12" s="131"/>
      <c r="CF12" s="141">
        <v>73</v>
      </c>
      <c r="CG12" s="140">
        <v>77</v>
      </c>
      <c r="CH12" s="120"/>
      <c r="CI12" s="120"/>
      <c r="CJ12" s="140"/>
      <c r="CK12" s="130"/>
      <c r="CL12" s="130"/>
      <c r="CM12" s="130"/>
      <c r="CN12" s="130"/>
      <c r="CO12" s="117">
        <v>79</v>
      </c>
      <c r="CP12" s="118">
        <v>80</v>
      </c>
      <c r="CQ12" s="351"/>
      <c r="CR12" s="351"/>
      <c r="CS12" s="351"/>
      <c r="CT12" s="119"/>
      <c r="CU12" s="119"/>
      <c r="CV12" s="119"/>
      <c r="CW12" s="120"/>
      <c r="CX12" s="120"/>
      <c r="CY12" s="120"/>
      <c r="CZ12" s="120"/>
      <c r="DA12" s="121"/>
      <c r="DB12" s="121"/>
      <c r="DC12" s="120">
        <v>70</v>
      </c>
      <c r="DD12" s="120">
        <v>76</v>
      </c>
      <c r="DE12" s="120">
        <v>75</v>
      </c>
      <c r="DF12" s="120">
        <v>78</v>
      </c>
      <c r="DG12" s="337"/>
      <c r="DH12" s="337"/>
      <c r="DI12" s="337"/>
      <c r="DJ12" s="282"/>
      <c r="DK12" s="282"/>
      <c r="DL12" s="121">
        <v>71</v>
      </c>
      <c r="DM12" s="121">
        <v>76</v>
      </c>
      <c r="DN12" s="121"/>
      <c r="DO12" s="122">
        <v>79</v>
      </c>
      <c r="DP12" s="123">
        <v>71</v>
      </c>
      <c r="DQ12" s="124"/>
      <c r="DR12" s="125"/>
      <c r="DS12" s="120">
        <v>81</v>
      </c>
      <c r="DT12" s="120">
        <v>78</v>
      </c>
      <c r="DU12" s="126"/>
      <c r="DV12" s="127"/>
      <c r="DW12" s="120">
        <v>68</v>
      </c>
      <c r="DX12" s="120">
        <v>75</v>
      </c>
      <c r="DY12" s="126"/>
      <c r="DZ12" s="127">
        <v>68</v>
      </c>
      <c r="EA12" s="120">
        <v>73</v>
      </c>
      <c r="EB12" s="120">
        <v>79</v>
      </c>
      <c r="EC12" s="128"/>
      <c r="ED12" s="128"/>
      <c r="EE12" s="128"/>
      <c r="EF12" s="128"/>
      <c r="EG12" s="128"/>
      <c r="EH12" s="128"/>
      <c r="EI12" s="129"/>
      <c r="EJ12" s="129"/>
      <c r="EK12" s="129"/>
      <c r="EL12" s="127">
        <v>74</v>
      </c>
      <c r="EM12" s="120">
        <v>84</v>
      </c>
      <c r="EN12" s="120">
        <v>84</v>
      </c>
      <c r="EO12" s="129"/>
      <c r="EP12" s="129"/>
      <c r="EQ12" s="129"/>
      <c r="ER12" s="130"/>
      <c r="ES12" s="130"/>
      <c r="ET12" s="130"/>
      <c r="EU12" s="130"/>
      <c r="EV12" s="130"/>
      <c r="EW12" s="131"/>
      <c r="EX12" s="131"/>
      <c r="EY12" s="120">
        <v>79</v>
      </c>
      <c r="EZ12" s="120">
        <v>73</v>
      </c>
      <c r="FA12" s="127"/>
      <c r="FB12" s="117"/>
      <c r="FC12" s="132">
        <v>81</v>
      </c>
      <c r="FD12" s="132">
        <v>87</v>
      </c>
      <c r="FE12" s="120">
        <v>70</v>
      </c>
      <c r="FF12" s="120">
        <v>76</v>
      </c>
      <c r="FG12" s="123">
        <v>77</v>
      </c>
      <c r="FH12" s="123">
        <v>75</v>
      </c>
      <c r="FI12" s="134">
        <v>80</v>
      </c>
      <c r="FJ12" s="117"/>
      <c r="FK12" s="117">
        <v>83</v>
      </c>
      <c r="FL12" s="289"/>
      <c r="FM12" s="117">
        <v>77</v>
      </c>
      <c r="FN12" s="120"/>
      <c r="FO12" s="120"/>
      <c r="FP12" s="120"/>
      <c r="FQ12" s="120"/>
      <c r="FR12" s="142">
        <v>42193</v>
      </c>
      <c r="FS12" s="143">
        <v>39172</v>
      </c>
      <c r="FT12" s="14"/>
      <c r="FU12" s="14"/>
      <c r="FV12" s="14"/>
      <c r="FW12" s="14"/>
      <c r="FX12" s="14"/>
      <c r="FY12" s="14"/>
      <c r="FZ12" s="14"/>
      <c r="GA12" s="14"/>
      <c r="GB12" s="14"/>
    </row>
    <row r="13" spans="1:184" s="7" customFormat="1" ht="14.25">
      <c r="A13" s="314">
        <v>10</v>
      </c>
      <c r="B13" s="144" t="s">
        <v>184</v>
      </c>
      <c r="C13" s="145" t="s">
        <v>106</v>
      </c>
      <c r="D13" s="106">
        <v>35670</v>
      </c>
      <c r="E13" s="107" t="s">
        <v>25</v>
      </c>
      <c r="F13" s="108" t="s">
        <v>207</v>
      </c>
      <c r="G13" s="109" t="s">
        <v>28</v>
      </c>
      <c r="H13" s="110">
        <f>YEAR(FR13-D13)</f>
        <v>1917</v>
      </c>
      <c r="I13" s="111">
        <f>SUM(H13-1900)</f>
        <v>17</v>
      </c>
      <c r="J13" s="111">
        <f>IF(I13&gt;30,"",I13)</f>
        <v>17</v>
      </c>
      <c r="K13" s="110">
        <f>AVERAGE(L13:M13)</f>
        <v>74.23292682926828</v>
      </c>
      <c r="L13" s="112">
        <f>SUM(P13/O13)</f>
        <v>76.36585365853658</v>
      </c>
      <c r="M13" s="113">
        <f>AVERAGE(Q13:Z13)</f>
        <v>72.1</v>
      </c>
      <c r="N13" s="113" t="str">
        <f>IF(O13&lt;10,"No","Yes")</f>
        <v>Yes</v>
      </c>
      <c r="O13" s="114">
        <f>COUNT(AB13:FQ13)</f>
        <v>41</v>
      </c>
      <c r="P13" s="115">
        <f>SUM(AB13:FQ13)</f>
        <v>3131</v>
      </c>
      <c r="Q13" s="113">
        <f>SMALL(AB13:FQ13,1)</f>
        <v>70</v>
      </c>
      <c r="R13" s="113">
        <f>SMALL(AB13:FQ13,2)</f>
        <v>70</v>
      </c>
      <c r="S13" s="113">
        <f>SMALL(AB13:FQ13,3)</f>
        <v>72</v>
      </c>
      <c r="T13" s="113">
        <f>SMALL(AB13:FQ13,4)</f>
        <v>72</v>
      </c>
      <c r="U13" s="113">
        <f>SMALL(AB13:FQ13,5)</f>
        <v>72</v>
      </c>
      <c r="V13" s="113">
        <f>SMALL(AB13:FQ13,6)</f>
        <v>73</v>
      </c>
      <c r="W13" s="113">
        <f>SMALL(AB13:FQ13,7)</f>
        <v>73</v>
      </c>
      <c r="X13" s="113">
        <f>SMALL(AB13:FQ13,8)</f>
        <v>73</v>
      </c>
      <c r="Y13" s="113">
        <f>SMALL(AB13:FQ13,9)</f>
        <v>73</v>
      </c>
      <c r="Z13" s="113">
        <f>SMALL(AB13:FQ13,10)</f>
        <v>73</v>
      </c>
      <c r="AA13" s="116">
        <f>SUM(O13/28)</f>
        <v>1.4642857142857142</v>
      </c>
      <c r="AB13" s="116"/>
      <c r="AC13" s="140"/>
      <c r="AD13" s="308"/>
      <c r="AE13" s="308"/>
      <c r="AF13" s="308"/>
      <c r="AG13" s="308"/>
      <c r="AH13" s="117"/>
      <c r="AI13" s="133">
        <v>73</v>
      </c>
      <c r="AJ13" s="308"/>
      <c r="AK13" s="308"/>
      <c r="AL13" s="308"/>
      <c r="AM13" s="308"/>
      <c r="AN13" s="308"/>
      <c r="AO13" s="120"/>
      <c r="AP13" s="120"/>
      <c r="AQ13" s="133"/>
      <c r="AR13" s="140"/>
      <c r="AS13" s="140"/>
      <c r="AT13" s="296"/>
      <c r="AU13" s="296"/>
      <c r="AV13" s="136">
        <v>77</v>
      </c>
      <c r="AW13" s="136">
        <v>78</v>
      </c>
      <c r="AX13" s="136">
        <v>78</v>
      </c>
      <c r="AY13" s="139"/>
      <c r="AZ13" s="139"/>
      <c r="BA13" s="135"/>
      <c r="BB13" s="135"/>
      <c r="BC13" s="138"/>
      <c r="BD13" s="138"/>
      <c r="BE13" s="138"/>
      <c r="BF13" s="138"/>
      <c r="BG13" s="137">
        <v>75</v>
      </c>
      <c r="BH13" s="137"/>
      <c r="BI13" s="296">
        <v>80</v>
      </c>
      <c r="BJ13" s="296">
        <v>87</v>
      </c>
      <c r="BK13" s="296">
        <v>79</v>
      </c>
      <c r="BL13" s="296"/>
      <c r="BM13" s="296"/>
      <c r="BN13" s="140"/>
      <c r="BO13" s="139"/>
      <c r="BP13" s="139"/>
      <c r="BQ13" s="139"/>
      <c r="BR13" s="139"/>
      <c r="BS13" s="139"/>
      <c r="BT13" s="139"/>
      <c r="BU13" s="131"/>
      <c r="BV13" s="131"/>
      <c r="BW13" s="139">
        <v>78</v>
      </c>
      <c r="BX13" s="139">
        <v>79</v>
      </c>
      <c r="BY13" s="118">
        <v>73</v>
      </c>
      <c r="BZ13" s="120">
        <v>79</v>
      </c>
      <c r="CA13" s="120">
        <v>70</v>
      </c>
      <c r="CB13" s="140">
        <v>79</v>
      </c>
      <c r="CC13" s="131"/>
      <c r="CD13" s="131"/>
      <c r="CE13" s="131"/>
      <c r="CF13" s="141"/>
      <c r="CG13" s="140">
        <v>75</v>
      </c>
      <c r="CH13" s="120"/>
      <c r="CI13" s="120"/>
      <c r="CJ13" s="140"/>
      <c r="CK13" s="130">
        <v>82</v>
      </c>
      <c r="CL13" s="130">
        <v>75</v>
      </c>
      <c r="CM13" s="130"/>
      <c r="CN13" s="130"/>
      <c r="CO13" s="117"/>
      <c r="CP13" s="118"/>
      <c r="CQ13" s="351">
        <v>75</v>
      </c>
      <c r="CR13" s="351">
        <v>79</v>
      </c>
      <c r="CS13" s="351">
        <v>74</v>
      </c>
      <c r="CT13" s="119"/>
      <c r="CU13" s="119"/>
      <c r="CV13" s="119"/>
      <c r="CW13" s="120"/>
      <c r="CX13" s="120"/>
      <c r="CY13" s="120"/>
      <c r="CZ13" s="120"/>
      <c r="DA13" s="121"/>
      <c r="DB13" s="121"/>
      <c r="DC13" s="120"/>
      <c r="DD13" s="120"/>
      <c r="DE13" s="120"/>
      <c r="DF13" s="120"/>
      <c r="DG13" s="337"/>
      <c r="DH13" s="337"/>
      <c r="DI13" s="337"/>
      <c r="DJ13" s="282"/>
      <c r="DK13" s="282"/>
      <c r="DL13" s="121">
        <v>75</v>
      </c>
      <c r="DM13" s="121"/>
      <c r="DN13" s="121">
        <v>72</v>
      </c>
      <c r="DO13" s="122"/>
      <c r="DP13" s="123"/>
      <c r="DQ13" s="124"/>
      <c r="DR13" s="125"/>
      <c r="DS13" s="120">
        <v>73</v>
      </c>
      <c r="DT13" s="120">
        <v>74</v>
      </c>
      <c r="DU13" s="126"/>
      <c r="DV13" s="127">
        <v>74</v>
      </c>
      <c r="DW13" s="120">
        <v>78</v>
      </c>
      <c r="DX13" s="120">
        <v>74</v>
      </c>
      <c r="DY13" s="126"/>
      <c r="DZ13" s="127">
        <v>77</v>
      </c>
      <c r="EA13" s="120">
        <v>77</v>
      </c>
      <c r="EB13" s="120">
        <v>73</v>
      </c>
      <c r="EC13" s="128"/>
      <c r="ED13" s="128"/>
      <c r="EE13" s="128"/>
      <c r="EF13" s="128"/>
      <c r="EG13" s="128"/>
      <c r="EH13" s="128"/>
      <c r="EI13" s="129">
        <v>86</v>
      </c>
      <c r="EJ13" s="129">
        <v>82</v>
      </c>
      <c r="EK13" s="129">
        <v>79</v>
      </c>
      <c r="EL13" s="127"/>
      <c r="EM13" s="120"/>
      <c r="EN13" s="120"/>
      <c r="EO13" s="129">
        <v>77</v>
      </c>
      <c r="EP13" s="129">
        <v>78</v>
      </c>
      <c r="EQ13" s="129">
        <v>72</v>
      </c>
      <c r="ER13" s="130"/>
      <c r="ES13" s="130"/>
      <c r="ET13" s="130"/>
      <c r="EU13" s="130"/>
      <c r="EV13" s="130"/>
      <c r="EW13" s="131"/>
      <c r="EX13" s="131"/>
      <c r="EY13" s="120"/>
      <c r="EZ13" s="120"/>
      <c r="FA13" s="127"/>
      <c r="FB13" s="117"/>
      <c r="FC13" s="132"/>
      <c r="FD13" s="132"/>
      <c r="FE13" s="120"/>
      <c r="FF13" s="120"/>
      <c r="FG13" s="123">
        <v>75</v>
      </c>
      <c r="FH13" s="123">
        <v>70</v>
      </c>
      <c r="FI13" s="134"/>
      <c r="FJ13" s="117"/>
      <c r="FK13" s="117">
        <v>73</v>
      </c>
      <c r="FL13" s="289"/>
      <c r="FM13" s="117"/>
      <c r="FN13" s="120"/>
      <c r="FO13" s="120"/>
      <c r="FP13" s="120">
        <v>75</v>
      </c>
      <c r="FQ13" s="120">
        <v>72</v>
      </c>
      <c r="FR13" s="142">
        <v>42193</v>
      </c>
      <c r="FS13" s="143">
        <v>39172</v>
      </c>
      <c r="FT13" s="14"/>
      <c r="FU13" s="14"/>
      <c r="FV13" s="14"/>
      <c r="FW13" s="14"/>
      <c r="FX13" s="14"/>
      <c r="FY13" s="14"/>
      <c r="FZ13" s="14"/>
      <c r="GA13" s="14"/>
      <c r="GB13" s="14"/>
    </row>
    <row r="14" spans="1:184" s="7" customFormat="1" ht="14.25">
      <c r="A14" s="314">
        <v>11</v>
      </c>
      <c r="B14" s="144" t="s">
        <v>457</v>
      </c>
      <c r="C14" s="145" t="s">
        <v>106</v>
      </c>
      <c r="D14" s="106">
        <v>35461</v>
      </c>
      <c r="E14" s="107" t="s">
        <v>458</v>
      </c>
      <c r="F14" s="108" t="s">
        <v>476</v>
      </c>
      <c r="G14" s="173" t="s">
        <v>12</v>
      </c>
      <c r="H14" s="110">
        <f>YEAR(FR14-D14)</f>
        <v>1918</v>
      </c>
      <c r="I14" s="111">
        <f>SUM(H14-1900)</f>
        <v>18</v>
      </c>
      <c r="J14" s="111">
        <f>IF(I14&gt;30,"",I14)</f>
        <v>18</v>
      </c>
      <c r="K14" s="110">
        <f>AVERAGE(L14:M14)</f>
        <v>74.23636363636363</v>
      </c>
      <c r="L14" s="112">
        <f>SUM(P14/O14)</f>
        <v>76.27272727272727</v>
      </c>
      <c r="M14" s="113">
        <f>AVERAGE(Q14:Z14)</f>
        <v>72.2</v>
      </c>
      <c r="N14" s="113" t="str">
        <f>IF(O14&lt;10,"No","Yes")</f>
        <v>Yes</v>
      </c>
      <c r="O14" s="114">
        <f>COUNT(AB14:FQ14)</f>
        <v>33</v>
      </c>
      <c r="P14" s="115">
        <f>SUM(AB14:FQ14)</f>
        <v>2517</v>
      </c>
      <c r="Q14" s="113">
        <f>SMALL(AB14:FQ14,1)</f>
        <v>70</v>
      </c>
      <c r="R14" s="113">
        <f>SMALL(AB14:FQ14,2)</f>
        <v>71</v>
      </c>
      <c r="S14" s="113">
        <f>SMALL(AB14:FQ14,3)</f>
        <v>71</v>
      </c>
      <c r="T14" s="113">
        <f>SMALL(AB14:FQ14,4)</f>
        <v>71</v>
      </c>
      <c r="U14" s="113">
        <f>SMALL(AB14:FQ14,5)</f>
        <v>72</v>
      </c>
      <c r="V14" s="113">
        <f>SMALL(AB14:FQ14,6)</f>
        <v>73</v>
      </c>
      <c r="W14" s="113">
        <f>SMALL(AB14:FQ14,7)</f>
        <v>73</v>
      </c>
      <c r="X14" s="113">
        <f>SMALL(AB14:FQ14,8)</f>
        <v>73</v>
      </c>
      <c r="Y14" s="113">
        <f>SMALL(AB14:FQ14,9)</f>
        <v>74</v>
      </c>
      <c r="Z14" s="113">
        <f>SMALL(AB14:FQ14,10)</f>
        <v>74</v>
      </c>
      <c r="AA14" s="116">
        <f>SUM(O14/28)</f>
        <v>1.1785714285714286</v>
      </c>
      <c r="AB14" s="116"/>
      <c r="AC14" s="140"/>
      <c r="AD14" s="308"/>
      <c r="AE14" s="308"/>
      <c r="AF14" s="308"/>
      <c r="AG14" s="308"/>
      <c r="AH14" s="117">
        <v>81</v>
      </c>
      <c r="AI14" s="133">
        <v>71</v>
      </c>
      <c r="AJ14" s="308"/>
      <c r="AK14" s="308"/>
      <c r="AL14" s="308"/>
      <c r="AM14" s="308"/>
      <c r="AN14" s="308"/>
      <c r="AO14" s="120"/>
      <c r="AP14" s="120"/>
      <c r="AQ14" s="133"/>
      <c r="AR14" s="140"/>
      <c r="AS14" s="140"/>
      <c r="AT14" s="296"/>
      <c r="AU14" s="296"/>
      <c r="AV14" s="136">
        <v>74</v>
      </c>
      <c r="AW14" s="136">
        <v>76</v>
      </c>
      <c r="AX14" s="136">
        <v>71</v>
      </c>
      <c r="AY14" s="139"/>
      <c r="AZ14" s="139"/>
      <c r="BA14" s="135"/>
      <c r="BB14" s="135"/>
      <c r="BC14" s="138"/>
      <c r="BD14" s="138"/>
      <c r="BE14" s="138"/>
      <c r="BF14" s="138"/>
      <c r="BG14" s="137">
        <v>77</v>
      </c>
      <c r="BH14" s="137"/>
      <c r="BI14" s="296"/>
      <c r="BJ14" s="296"/>
      <c r="BK14" s="296"/>
      <c r="BL14" s="296"/>
      <c r="BM14" s="296"/>
      <c r="BN14" s="140"/>
      <c r="BO14" s="139"/>
      <c r="BP14" s="139"/>
      <c r="BQ14" s="139"/>
      <c r="BR14" s="139"/>
      <c r="BS14" s="139"/>
      <c r="BT14" s="139"/>
      <c r="BU14" s="131">
        <v>75</v>
      </c>
      <c r="BV14" s="131">
        <v>77</v>
      </c>
      <c r="BW14" s="139"/>
      <c r="BX14" s="139"/>
      <c r="BY14" s="118"/>
      <c r="BZ14" s="120"/>
      <c r="CA14" s="120"/>
      <c r="CB14" s="140"/>
      <c r="CC14" s="131">
        <v>75</v>
      </c>
      <c r="CD14" s="131">
        <v>75</v>
      </c>
      <c r="CE14" s="131"/>
      <c r="CF14" s="141">
        <v>78</v>
      </c>
      <c r="CG14" s="140">
        <v>75</v>
      </c>
      <c r="CH14" s="120"/>
      <c r="CI14" s="120"/>
      <c r="CJ14" s="140"/>
      <c r="CK14" s="130"/>
      <c r="CL14" s="130"/>
      <c r="CM14" s="130"/>
      <c r="CN14" s="130"/>
      <c r="CO14" s="117">
        <v>72</v>
      </c>
      <c r="CP14" s="118"/>
      <c r="CQ14" s="351"/>
      <c r="CR14" s="351"/>
      <c r="CS14" s="351"/>
      <c r="CT14" s="119"/>
      <c r="CU14" s="119"/>
      <c r="CV14" s="119"/>
      <c r="CW14" s="120"/>
      <c r="CX14" s="120"/>
      <c r="CY14" s="120"/>
      <c r="CZ14" s="120"/>
      <c r="DA14" s="121"/>
      <c r="DB14" s="121"/>
      <c r="DC14" s="120"/>
      <c r="DD14" s="120"/>
      <c r="DE14" s="120"/>
      <c r="DF14" s="120"/>
      <c r="DG14" s="337"/>
      <c r="DH14" s="337"/>
      <c r="DI14" s="337"/>
      <c r="DJ14" s="282"/>
      <c r="DK14" s="282"/>
      <c r="DL14" s="121">
        <v>82</v>
      </c>
      <c r="DM14" s="121"/>
      <c r="DN14" s="121">
        <v>77</v>
      </c>
      <c r="DO14" s="122">
        <v>76</v>
      </c>
      <c r="DP14" s="123">
        <v>75</v>
      </c>
      <c r="DQ14" s="124"/>
      <c r="DR14" s="125"/>
      <c r="DS14" s="120"/>
      <c r="DT14" s="120"/>
      <c r="DU14" s="126"/>
      <c r="DV14" s="127">
        <v>70</v>
      </c>
      <c r="DW14" s="120">
        <v>77</v>
      </c>
      <c r="DX14" s="120">
        <v>73</v>
      </c>
      <c r="DY14" s="126"/>
      <c r="DZ14" s="127">
        <v>73</v>
      </c>
      <c r="EA14" s="120">
        <v>79</v>
      </c>
      <c r="EB14" s="120">
        <v>77</v>
      </c>
      <c r="EC14" s="128"/>
      <c r="ED14" s="128"/>
      <c r="EE14" s="128"/>
      <c r="EF14" s="128"/>
      <c r="EG14" s="128"/>
      <c r="EH14" s="128"/>
      <c r="EI14" s="129"/>
      <c r="EJ14" s="129"/>
      <c r="EK14" s="129"/>
      <c r="EL14" s="127">
        <v>82</v>
      </c>
      <c r="EM14" s="120"/>
      <c r="EN14" s="120"/>
      <c r="EO14" s="129"/>
      <c r="EP14" s="129"/>
      <c r="EQ14" s="129"/>
      <c r="ER14" s="130"/>
      <c r="ES14" s="130"/>
      <c r="ET14" s="130"/>
      <c r="EU14" s="130"/>
      <c r="EV14" s="130"/>
      <c r="EW14" s="131">
        <v>74</v>
      </c>
      <c r="EX14" s="131">
        <v>85</v>
      </c>
      <c r="EY14" s="120"/>
      <c r="EZ14" s="120"/>
      <c r="FA14" s="127"/>
      <c r="FB14" s="117"/>
      <c r="FC14" s="139"/>
      <c r="FD14" s="139"/>
      <c r="FE14" s="120"/>
      <c r="FF14" s="120"/>
      <c r="FG14" s="123">
        <v>73</v>
      </c>
      <c r="FH14" s="123">
        <v>71</v>
      </c>
      <c r="FI14" s="134">
        <v>82</v>
      </c>
      <c r="FJ14" s="117"/>
      <c r="FK14" s="117">
        <v>81</v>
      </c>
      <c r="FL14" s="289"/>
      <c r="FM14" s="117">
        <v>76</v>
      </c>
      <c r="FN14" s="120"/>
      <c r="FO14" s="120"/>
      <c r="FP14" s="120">
        <v>80</v>
      </c>
      <c r="FQ14" s="120">
        <v>77</v>
      </c>
      <c r="FR14" s="142">
        <v>42193</v>
      </c>
      <c r="FS14" s="143">
        <v>39172</v>
      </c>
      <c r="FT14" s="14"/>
      <c r="FU14" s="14"/>
      <c r="FV14" s="14"/>
      <c r="FW14" s="14"/>
      <c r="FX14" s="14"/>
      <c r="FY14" s="14"/>
      <c r="FZ14" s="14"/>
      <c r="GA14" s="14"/>
      <c r="GB14" s="14"/>
    </row>
    <row r="15" spans="1:184" s="7" customFormat="1" ht="14.25">
      <c r="A15" s="314">
        <v>12</v>
      </c>
      <c r="B15" s="104" t="s">
        <v>47</v>
      </c>
      <c r="C15" s="105" t="s">
        <v>110</v>
      </c>
      <c r="D15" s="106">
        <v>36087</v>
      </c>
      <c r="E15" s="107" t="s">
        <v>48</v>
      </c>
      <c r="F15" s="108" t="s">
        <v>292</v>
      </c>
      <c r="G15" s="170" t="s">
        <v>27</v>
      </c>
      <c r="H15" s="110">
        <f>YEAR(FR15-D15)</f>
        <v>1916</v>
      </c>
      <c r="I15" s="111">
        <f>SUM(H15-1900)</f>
        <v>16</v>
      </c>
      <c r="J15" s="111">
        <f>IF(I15&gt;30,"",I15)</f>
        <v>16</v>
      </c>
      <c r="K15" s="110">
        <f>AVERAGE(L15:M15)</f>
        <v>74.63387096774193</v>
      </c>
      <c r="L15" s="112">
        <f>SUM(P15/O15)</f>
        <v>77.46774193548387</v>
      </c>
      <c r="M15" s="113">
        <f>AVERAGE(Q15:Z15)</f>
        <v>71.8</v>
      </c>
      <c r="N15" s="113" t="str">
        <f>IF(O15&lt;10,"No","Yes")</f>
        <v>Yes</v>
      </c>
      <c r="O15" s="114">
        <f>COUNT(AB15:FQ15)</f>
        <v>62</v>
      </c>
      <c r="P15" s="115">
        <f>SUM(AB15:FQ15)</f>
        <v>4803</v>
      </c>
      <c r="Q15" s="113">
        <f>SMALL(AB15:FQ15,1)</f>
        <v>68</v>
      </c>
      <c r="R15" s="113">
        <f>SMALL(AB15:FQ15,2)</f>
        <v>70</v>
      </c>
      <c r="S15" s="113">
        <f>SMALL(AB15:FQ15,3)</f>
        <v>71</v>
      </c>
      <c r="T15" s="113">
        <f>SMALL(AB15:FQ15,4)</f>
        <v>71</v>
      </c>
      <c r="U15" s="113">
        <f>SMALL(AB15:FQ15,5)</f>
        <v>72</v>
      </c>
      <c r="V15" s="113">
        <f>SMALL(AB15:FQ15,6)</f>
        <v>73</v>
      </c>
      <c r="W15" s="113">
        <f>SMALL(AB15:FQ15,7)</f>
        <v>73</v>
      </c>
      <c r="X15" s="113">
        <f>SMALL(AB15:FQ15,8)</f>
        <v>73</v>
      </c>
      <c r="Y15" s="113">
        <f>SMALL(AB15:FQ15,9)</f>
        <v>73</v>
      </c>
      <c r="Z15" s="113">
        <f>SMALL(AB15:FQ15,10)</f>
        <v>74</v>
      </c>
      <c r="AA15" s="116">
        <f>SUM(O15/28)</f>
        <v>2.2142857142857144</v>
      </c>
      <c r="AB15" s="116"/>
      <c r="AC15" s="140"/>
      <c r="AD15" s="308">
        <v>76</v>
      </c>
      <c r="AE15" s="308">
        <v>78</v>
      </c>
      <c r="AF15" s="308"/>
      <c r="AG15" s="308"/>
      <c r="AH15" s="117"/>
      <c r="AI15" s="133"/>
      <c r="AJ15" s="308"/>
      <c r="AK15" s="308"/>
      <c r="AL15" s="308"/>
      <c r="AM15" s="308"/>
      <c r="AN15" s="308"/>
      <c r="AO15" s="120"/>
      <c r="AP15" s="120"/>
      <c r="AQ15" s="133"/>
      <c r="AR15" s="140"/>
      <c r="AS15" s="140"/>
      <c r="AT15" s="296"/>
      <c r="AU15" s="296"/>
      <c r="AV15" s="136">
        <v>76</v>
      </c>
      <c r="AW15" s="136">
        <v>72</v>
      </c>
      <c r="AX15" s="136">
        <v>68</v>
      </c>
      <c r="AY15" s="139"/>
      <c r="AZ15" s="139"/>
      <c r="BA15" s="135"/>
      <c r="BB15" s="135"/>
      <c r="BC15" s="138">
        <v>81</v>
      </c>
      <c r="BD15" s="138">
        <v>70</v>
      </c>
      <c r="BE15" s="138">
        <v>74</v>
      </c>
      <c r="BF15" s="138">
        <v>77</v>
      </c>
      <c r="BG15" s="137"/>
      <c r="BH15" s="137"/>
      <c r="BI15" s="296">
        <v>78</v>
      </c>
      <c r="BJ15" s="296">
        <v>88</v>
      </c>
      <c r="BK15" s="296">
        <v>91</v>
      </c>
      <c r="BL15" s="296">
        <v>94</v>
      </c>
      <c r="BM15" s="296">
        <v>76</v>
      </c>
      <c r="BN15" s="140"/>
      <c r="BO15" s="139"/>
      <c r="BP15" s="139"/>
      <c r="BQ15" s="139"/>
      <c r="BR15" s="139"/>
      <c r="BS15" s="139">
        <v>83</v>
      </c>
      <c r="BT15" s="139">
        <v>75</v>
      </c>
      <c r="BU15" s="131">
        <v>76</v>
      </c>
      <c r="BV15" s="131">
        <v>78</v>
      </c>
      <c r="BW15" s="139">
        <v>78</v>
      </c>
      <c r="BX15" s="139">
        <v>79</v>
      </c>
      <c r="BY15" s="118">
        <v>84</v>
      </c>
      <c r="BZ15" s="120">
        <v>75</v>
      </c>
      <c r="CA15" s="120">
        <v>74</v>
      </c>
      <c r="CB15" s="140"/>
      <c r="CC15" s="131">
        <v>71</v>
      </c>
      <c r="CD15" s="131">
        <v>74</v>
      </c>
      <c r="CE15" s="131">
        <v>78</v>
      </c>
      <c r="CF15" s="141"/>
      <c r="CG15" s="140">
        <v>73</v>
      </c>
      <c r="CH15" s="120">
        <v>74</v>
      </c>
      <c r="CI15" s="120">
        <v>79</v>
      </c>
      <c r="CJ15" s="140"/>
      <c r="CK15" s="130"/>
      <c r="CL15" s="130"/>
      <c r="CM15" s="130"/>
      <c r="CN15" s="130"/>
      <c r="CO15" s="117"/>
      <c r="CP15" s="118">
        <v>81</v>
      </c>
      <c r="CQ15" s="351">
        <v>85</v>
      </c>
      <c r="CR15" s="351">
        <v>81</v>
      </c>
      <c r="CS15" s="351">
        <v>75</v>
      </c>
      <c r="CT15" s="119"/>
      <c r="CU15" s="119"/>
      <c r="CV15" s="119"/>
      <c r="CW15" s="120"/>
      <c r="CX15" s="120"/>
      <c r="CY15" s="120"/>
      <c r="CZ15" s="120"/>
      <c r="DA15" s="121"/>
      <c r="DB15" s="121"/>
      <c r="DC15" s="120">
        <v>75</v>
      </c>
      <c r="DD15" s="120">
        <v>76</v>
      </c>
      <c r="DE15" s="120">
        <v>71</v>
      </c>
      <c r="DF15" s="120">
        <v>73</v>
      </c>
      <c r="DG15" s="337"/>
      <c r="DH15" s="337"/>
      <c r="DI15" s="337"/>
      <c r="DJ15" s="282"/>
      <c r="DK15" s="282"/>
      <c r="DL15" s="121"/>
      <c r="DM15" s="121"/>
      <c r="DN15" s="121"/>
      <c r="DO15" s="122"/>
      <c r="DP15" s="123"/>
      <c r="DQ15" s="124"/>
      <c r="DR15" s="125"/>
      <c r="DS15" s="120">
        <v>73</v>
      </c>
      <c r="DT15" s="120">
        <v>81</v>
      </c>
      <c r="DU15" s="126"/>
      <c r="DV15" s="127">
        <v>73</v>
      </c>
      <c r="DW15" s="120"/>
      <c r="DX15" s="120"/>
      <c r="DY15" s="126"/>
      <c r="DZ15" s="127">
        <v>76</v>
      </c>
      <c r="EA15" s="120"/>
      <c r="EB15" s="120"/>
      <c r="EC15" s="128"/>
      <c r="ED15" s="128"/>
      <c r="EE15" s="128"/>
      <c r="EF15" s="128"/>
      <c r="EG15" s="128"/>
      <c r="EH15" s="128"/>
      <c r="EI15" s="129"/>
      <c r="EJ15" s="129"/>
      <c r="EK15" s="129"/>
      <c r="EL15" s="127">
        <v>78</v>
      </c>
      <c r="EM15" s="120"/>
      <c r="EN15" s="120"/>
      <c r="EO15" s="129">
        <v>76</v>
      </c>
      <c r="EP15" s="129">
        <v>78</v>
      </c>
      <c r="EQ15" s="129">
        <v>75</v>
      </c>
      <c r="ER15" s="130"/>
      <c r="ES15" s="130"/>
      <c r="ET15" s="130"/>
      <c r="EU15" s="130">
        <v>82</v>
      </c>
      <c r="EV15" s="130">
        <v>79</v>
      </c>
      <c r="EW15" s="131">
        <v>75</v>
      </c>
      <c r="EX15" s="131">
        <v>78</v>
      </c>
      <c r="EY15" s="120">
        <v>75</v>
      </c>
      <c r="EZ15" s="120">
        <v>75</v>
      </c>
      <c r="FA15" s="127">
        <v>77</v>
      </c>
      <c r="FB15" s="117">
        <v>75</v>
      </c>
      <c r="FC15" s="132"/>
      <c r="FD15" s="132"/>
      <c r="FE15" s="120"/>
      <c r="FF15" s="120"/>
      <c r="FG15" s="123">
        <v>76</v>
      </c>
      <c r="FH15" s="123">
        <v>76</v>
      </c>
      <c r="FI15" s="134">
        <v>76</v>
      </c>
      <c r="FJ15" s="117"/>
      <c r="FK15" s="117">
        <v>75</v>
      </c>
      <c r="FL15" s="289"/>
      <c r="FM15" s="117">
        <v>76</v>
      </c>
      <c r="FN15" s="120">
        <v>80</v>
      </c>
      <c r="FO15" s="120">
        <v>88</v>
      </c>
      <c r="FP15" s="181">
        <v>81</v>
      </c>
      <c r="FQ15" s="181">
        <v>82</v>
      </c>
      <c r="FR15" s="142">
        <v>42193</v>
      </c>
      <c r="FS15" s="143">
        <v>39172</v>
      </c>
      <c r="FT15" s="14"/>
      <c r="FU15" s="14"/>
      <c r="FV15" s="14"/>
      <c r="FW15" s="14"/>
      <c r="FX15" s="14"/>
      <c r="FY15" s="14"/>
      <c r="FZ15" s="14"/>
      <c r="GA15" s="14"/>
      <c r="GB15" s="14"/>
    </row>
    <row r="16" spans="1:184" s="7" customFormat="1" ht="14.25">
      <c r="A16" s="314">
        <v>13</v>
      </c>
      <c r="B16" s="268" t="s">
        <v>536</v>
      </c>
      <c r="C16" s="247" t="s">
        <v>99</v>
      </c>
      <c r="D16" s="106">
        <v>35919</v>
      </c>
      <c r="E16" s="107" t="s">
        <v>537</v>
      </c>
      <c r="F16" s="108" t="s">
        <v>538</v>
      </c>
      <c r="G16" s="176" t="s">
        <v>326</v>
      </c>
      <c r="H16" s="110">
        <f>YEAR(FR16-D16)</f>
        <v>1917</v>
      </c>
      <c r="I16" s="111">
        <f>SUM(H16-1900)</f>
        <v>17</v>
      </c>
      <c r="J16" s="111">
        <f>IF(I16&gt;30,"",I16)</f>
        <v>17</v>
      </c>
      <c r="K16" s="110">
        <f>AVERAGE(L16:M16)</f>
        <v>74.75</v>
      </c>
      <c r="L16" s="112">
        <f>SUM(P16/O16)</f>
        <v>75.8</v>
      </c>
      <c r="M16" s="113">
        <f>AVERAGE(Q16:Z16)</f>
        <v>73.7</v>
      </c>
      <c r="N16" s="113" t="str">
        <f>IF(O16&lt;10,"No","Yes")</f>
        <v>Yes</v>
      </c>
      <c r="O16" s="114">
        <f>COUNT(AB16:FQ16)</f>
        <v>15</v>
      </c>
      <c r="P16" s="115">
        <f>SUM(AB16:FQ16)</f>
        <v>1137</v>
      </c>
      <c r="Q16" s="113">
        <f>SMALL(AB16:FQ16,1)</f>
        <v>68</v>
      </c>
      <c r="R16" s="113">
        <f>SMALL(AB16:FQ16,2)</f>
        <v>69</v>
      </c>
      <c r="S16" s="113">
        <f>SMALL(AB16:FQ16,3)</f>
        <v>72</v>
      </c>
      <c r="T16" s="113">
        <f>SMALL(AB16:FQ16,4)</f>
        <v>73</v>
      </c>
      <c r="U16" s="113">
        <f>SMALL(AB16:FQ16,5)</f>
        <v>74</v>
      </c>
      <c r="V16" s="113">
        <f>SMALL(AB16:FQ16,6)</f>
        <v>74</v>
      </c>
      <c r="W16" s="113">
        <f>SMALL(AB16:FQ16,7)</f>
        <v>75</v>
      </c>
      <c r="X16" s="113">
        <f>SMALL(AB16:FQ16,8)</f>
        <v>76</v>
      </c>
      <c r="Y16" s="113">
        <f>SMALL(AB16:FQ16,9)</f>
        <v>78</v>
      </c>
      <c r="Z16" s="113">
        <f>SMALL(AB16:FQ16,10)</f>
        <v>78</v>
      </c>
      <c r="AA16" s="116">
        <f>SUM(O16/28)</f>
        <v>0.5357142857142857</v>
      </c>
      <c r="AB16" s="116"/>
      <c r="AC16" s="140">
        <v>79</v>
      </c>
      <c r="AD16" s="308">
        <v>73</v>
      </c>
      <c r="AE16" s="308">
        <v>72</v>
      </c>
      <c r="AF16" s="308">
        <v>76</v>
      </c>
      <c r="AG16" s="308">
        <v>74</v>
      </c>
      <c r="AH16" s="117"/>
      <c r="AI16" s="133"/>
      <c r="AJ16" s="308"/>
      <c r="AK16" s="308"/>
      <c r="AL16" s="308"/>
      <c r="AM16" s="308"/>
      <c r="AN16" s="308"/>
      <c r="AO16" s="120"/>
      <c r="AP16" s="120"/>
      <c r="AQ16" s="133"/>
      <c r="AR16" s="140"/>
      <c r="AS16" s="140"/>
      <c r="AT16" s="296"/>
      <c r="AU16" s="296"/>
      <c r="AV16" s="136">
        <v>78</v>
      </c>
      <c r="AW16" s="136">
        <v>68</v>
      </c>
      <c r="AX16" s="136">
        <v>80</v>
      </c>
      <c r="AY16" s="139"/>
      <c r="AZ16" s="139"/>
      <c r="BA16" s="135"/>
      <c r="BB16" s="135"/>
      <c r="BC16" s="138"/>
      <c r="BD16" s="138"/>
      <c r="BE16" s="138"/>
      <c r="BF16" s="138"/>
      <c r="BG16" s="137">
        <v>80</v>
      </c>
      <c r="BH16" s="137"/>
      <c r="BI16" s="296"/>
      <c r="BJ16" s="296"/>
      <c r="BK16" s="296"/>
      <c r="BL16" s="296"/>
      <c r="BM16" s="296"/>
      <c r="BN16" s="140">
        <v>74</v>
      </c>
      <c r="BO16" s="139"/>
      <c r="BP16" s="139"/>
      <c r="BQ16" s="139"/>
      <c r="BR16" s="139"/>
      <c r="BS16" s="139"/>
      <c r="BT16" s="139"/>
      <c r="BU16" s="131"/>
      <c r="BV16" s="131"/>
      <c r="BW16" s="139"/>
      <c r="BX16" s="139"/>
      <c r="BY16" s="118"/>
      <c r="BZ16" s="120"/>
      <c r="CA16" s="120"/>
      <c r="CB16" s="140"/>
      <c r="CC16" s="131">
        <v>75</v>
      </c>
      <c r="CD16" s="131">
        <v>82</v>
      </c>
      <c r="CE16" s="131"/>
      <c r="CF16" s="141"/>
      <c r="CG16" s="140"/>
      <c r="CH16" s="120"/>
      <c r="CI16" s="120"/>
      <c r="CJ16" s="140">
        <v>79</v>
      </c>
      <c r="CK16" s="130"/>
      <c r="CL16" s="130"/>
      <c r="CM16" s="130"/>
      <c r="CN16" s="130"/>
      <c r="CO16" s="117"/>
      <c r="CP16" s="118"/>
      <c r="CQ16" s="351"/>
      <c r="CR16" s="351"/>
      <c r="CS16" s="351"/>
      <c r="CT16" s="119"/>
      <c r="CU16" s="119"/>
      <c r="CV16" s="119"/>
      <c r="CW16" s="120"/>
      <c r="CX16" s="120"/>
      <c r="CY16" s="120"/>
      <c r="CZ16" s="120"/>
      <c r="DA16" s="121">
        <v>69</v>
      </c>
      <c r="DB16" s="121">
        <v>78</v>
      </c>
      <c r="DC16" s="120"/>
      <c r="DD16" s="120"/>
      <c r="DE16" s="120"/>
      <c r="DF16" s="120"/>
      <c r="DG16" s="337"/>
      <c r="DH16" s="337"/>
      <c r="DI16" s="337"/>
      <c r="DJ16" s="282"/>
      <c r="DK16" s="282"/>
      <c r="DL16" s="121"/>
      <c r="DM16" s="121"/>
      <c r="DN16" s="121"/>
      <c r="DO16" s="122"/>
      <c r="DP16" s="123"/>
      <c r="DQ16" s="124"/>
      <c r="DR16" s="125"/>
      <c r="DS16" s="120"/>
      <c r="DT16" s="120"/>
      <c r="DU16" s="126"/>
      <c r="DV16" s="127"/>
      <c r="DW16" s="120"/>
      <c r="DX16" s="120"/>
      <c r="DY16" s="126"/>
      <c r="DZ16" s="127"/>
      <c r="EA16" s="120"/>
      <c r="EB16" s="120"/>
      <c r="EC16" s="128"/>
      <c r="ED16" s="128"/>
      <c r="EE16" s="128"/>
      <c r="EF16" s="128"/>
      <c r="EG16" s="128"/>
      <c r="EH16" s="128"/>
      <c r="EI16" s="129"/>
      <c r="EJ16" s="129"/>
      <c r="EK16" s="129"/>
      <c r="EL16" s="127"/>
      <c r="EM16" s="120"/>
      <c r="EN16" s="120"/>
      <c r="EO16" s="129"/>
      <c r="EP16" s="129"/>
      <c r="EQ16" s="129"/>
      <c r="ER16" s="130"/>
      <c r="ES16" s="130"/>
      <c r="ET16" s="130"/>
      <c r="EU16" s="130"/>
      <c r="EV16" s="130"/>
      <c r="EW16" s="131"/>
      <c r="EX16" s="131"/>
      <c r="EY16" s="120"/>
      <c r="EZ16" s="120"/>
      <c r="FA16" s="127"/>
      <c r="FB16" s="117"/>
      <c r="FC16" s="139"/>
      <c r="FD16" s="139"/>
      <c r="FE16" s="120"/>
      <c r="FF16" s="120"/>
      <c r="FG16" s="123"/>
      <c r="FH16" s="123"/>
      <c r="FI16" s="134"/>
      <c r="FJ16" s="117"/>
      <c r="FK16" s="117"/>
      <c r="FL16" s="289"/>
      <c r="FM16" s="117"/>
      <c r="FN16" s="120"/>
      <c r="FO16" s="120"/>
      <c r="FP16" s="120"/>
      <c r="FQ16" s="120"/>
      <c r="FR16" s="142">
        <v>42193</v>
      </c>
      <c r="FS16" s="143">
        <v>39172</v>
      </c>
      <c r="FT16" s="14"/>
      <c r="FU16" s="14"/>
      <c r="FV16" s="14"/>
      <c r="FW16" s="14"/>
      <c r="FX16" s="14"/>
      <c r="FY16" s="14"/>
      <c r="FZ16" s="14"/>
      <c r="GA16" s="14"/>
      <c r="GB16" s="14"/>
    </row>
    <row r="17" spans="1:184" s="7" customFormat="1" ht="14.25">
      <c r="A17" s="314">
        <v>14</v>
      </c>
      <c r="B17" s="243" t="s">
        <v>62</v>
      </c>
      <c r="C17" s="244" t="s">
        <v>113</v>
      </c>
      <c r="D17" s="196">
        <v>36003</v>
      </c>
      <c r="E17" s="149" t="s">
        <v>100</v>
      </c>
      <c r="F17" s="240" t="s">
        <v>101</v>
      </c>
      <c r="G17" s="245" t="s">
        <v>24</v>
      </c>
      <c r="H17" s="110">
        <f>YEAR(FR17-D17)</f>
        <v>1916</v>
      </c>
      <c r="I17" s="111">
        <f>SUM(H17-1900)</f>
        <v>16</v>
      </c>
      <c r="J17" s="111">
        <f>IF(I17&gt;30,"",I17)</f>
        <v>16</v>
      </c>
      <c r="K17" s="110">
        <f>AVERAGE(L17:M17)</f>
        <v>75.1875</v>
      </c>
      <c r="L17" s="112">
        <f>SUM(P17/O17)</f>
        <v>76.875</v>
      </c>
      <c r="M17" s="113">
        <f>AVERAGE(Q17:Z17)</f>
        <v>73.5</v>
      </c>
      <c r="N17" s="113" t="str">
        <f>IF(O17&lt;10,"No","Yes")</f>
        <v>Yes</v>
      </c>
      <c r="O17" s="114">
        <f>COUNT(AB17:FQ17)</f>
        <v>24</v>
      </c>
      <c r="P17" s="115">
        <f>SUM(AB17:FQ17)</f>
        <v>1845</v>
      </c>
      <c r="Q17" s="113">
        <f>SMALL(AB17:FQ17,1)</f>
        <v>72</v>
      </c>
      <c r="R17" s="113">
        <f>SMALL(AB17:FQ17,2)</f>
        <v>72</v>
      </c>
      <c r="S17" s="113">
        <f>SMALL(AB17:FQ17,3)</f>
        <v>72</v>
      </c>
      <c r="T17" s="113">
        <f>SMALL(AB17:FQ17,4)</f>
        <v>72</v>
      </c>
      <c r="U17" s="113">
        <f>SMALL(AB17:FQ17,5)</f>
        <v>74</v>
      </c>
      <c r="V17" s="113">
        <f>SMALL(AB17:FQ17,6)</f>
        <v>74</v>
      </c>
      <c r="W17" s="113">
        <f>SMALL(AB17:FQ17,7)</f>
        <v>74</v>
      </c>
      <c r="X17" s="113">
        <f>SMALL(AB17:FQ17,8)</f>
        <v>74</v>
      </c>
      <c r="Y17" s="113">
        <f>SMALL(AB17:FQ17,9)</f>
        <v>75</v>
      </c>
      <c r="Z17" s="113">
        <f>SMALL(AB17:FQ17,10)</f>
        <v>76</v>
      </c>
      <c r="AA17" s="116">
        <f>SUM(O17/28)</f>
        <v>0.8571428571428571</v>
      </c>
      <c r="AB17" s="116"/>
      <c r="AC17" s="168"/>
      <c r="AD17" s="308"/>
      <c r="AE17" s="308"/>
      <c r="AF17" s="308"/>
      <c r="AG17" s="308"/>
      <c r="AH17" s="152">
        <v>74</v>
      </c>
      <c r="AI17" s="166">
        <v>78</v>
      </c>
      <c r="AJ17" s="308"/>
      <c r="AK17" s="308"/>
      <c r="AL17" s="308"/>
      <c r="AM17" s="308"/>
      <c r="AN17" s="308"/>
      <c r="AO17" s="155"/>
      <c r="AP17" s="155"/>
      <c r="AQ17" s="166"/>
      <c r="AR17" s="168"/>
      <c r="AS17" s="168"/>
      <c r="AT17" s="296"/>
      <c r="AU17" s="296"/>
      <c r="AV17" s="136">
        <v>75</v>
      </c>
      <c r="AW17" s="136">
        <v>76</v>
      </c>
      <c r="AX17" s="136">
        <v>88</v>
      </c>
      <c r="AY17" s="139"/>
      <c r="AZ17" s="139"/>
      <c r="BA17" s="135"/>
      <c r="BB17" s="135"/>
      <c r="BC17" s="138"/>
      <c r="BD17" s="138"/>
      <c r="BE17" s="138"/>
      <c r="BF17" s="138"/>
      <c r="BG17" s="137">
        <v>72</v>
      </c>
      <c r="BH17" s="137"/>
      <c r="BI17" s="296">
        <v>72</v>
      </c>
      <c r="BJ17" s="296">
        <v>77</v>
      </c>
      <c r="BK17" s="296">
        <v>81</v>
      </c>
      <c r="BL17" s="296"/>
      <c r="BM17" s="296"/>
      <c r="BN17" s="168"/>
      <c r="BO17" s="139"/>
      <c r="BP17" s="139"/>
      <c r="BQ17" s="139"/>
      <c r="BR17" s="139"/>
      <c r="BS17" s="139">
        <v>80</v>
      </c>
      <c r="BT17" s="139">
        <v>79</v>
      </c>
      <c r="BU17" s="165">
        <v>77</v>
      </c>
      <c r="BV17" s="165">
        <v>77</v>
      </c>
      <c r="BW17" s="139"/>
      <c r="BX17" s="139"/>
      <c r="BY17" s="153"/>
      <c r="BZ17" s="155"/>
      <c r="CA17" s="155"/>
      <c r="CB17" s="168"/>
      <c r="CC17" s="165"/>
      <c r="CD17" s="165"/>
      <c r="CE17" s="165"/>
      <c r="CF17" s="169">
        <v>79</v>
      </c>
      <c r="CG17" s="168"/>
      <c r="CH17" s="155">
        <v>76</v>
      </c>
      <c r="CI17" s="155">
        <v>79</v>
      </c>
      <c r="CJ17" s="168"/>
      <c r="CK17" s="164"/>
      <c r="CL17" s="164"/>
      <c r="CM17" s="164"/>
      <c r="CN17" s="164"/>
      <c r="CO17" s="152">
        <v>74</v>
      </c>
      <c r="CP17" s="153">
        <v>74</v>
      </c>
      <c r="CQ17" s="352"/>
      <c r="CR17" s="352"/>
      <c r="CS17" s="352"/>
      <c r="CT17" s="154"/>
      <c r="CU17" s="154"/>
      <c r="CV17" s="154"/>
      <c r="CW17" s="155"/>
      <c r="CX17" s="155"/>
      <c r="CY17" s="155"/>
      <c r="CZ17" s="155"/>
      <c r="DA17" s="121"/>
      <c r="DB17" s="121"/>
      <c r="DC17" s="155"/>
      <c r="DD17" s="155"/>
      <c r="DE17" s="155"/>
      <c r="DF17" s="155"/>
      <c r="DG17" s="339"/>
      <c r="DH17" s="339"/>
      <c r="DI17" s="339"/>
      <c r="DJ17" s="283"/>
      <c r="DK17" s="283"/>
      <c r="DL17" s="121">
        <v>82</v>
      </c>
      <c r="DM17" s="121">
        <v>72</v>
      </c>
      <c r="DN17" s="121">
        <v>74</v>
      </c>
      <c r="DO17" s="156"/>
      <c r="DP17" s="157"/>
      <c r="DQ17" s="158"/>
      <c r="DR17" s="159"/>
      <c r="DS17" s="155"/>
      <c r="DT17" s="155"/>
      <c r="DU17" s="160"/>
      <c r="DV17" s="161"/>
      <c r="DW17" s="155"/>
      <c r="DX17" s="155"/>
      <c r="DY17" s="160"/>
      <c r="DZ17" s="161"/>
      <c r="EA17" s="155"/>
      <c r="EB17" s="155"/>
      <c r="EC17" s="162"/>
      <c r="ED17" s="162"/>
      <c r="EE17" s="162"/>
      <c r="EF17" s="162"/>
      <c r="EG17" s="162"/>
      <c r="EH17" s="162"/>
      <c r="EI17" s="163"/>
      <c r="EJ17" s="163"/>
      <c r="EK17" s="163"/>
      <c r="EL17" s="161"/>
      <c r="EM17" s="155"/>
      <c r="EN17" s="155"/>
      <c r="EO17" s="163"/>
      <c r="EP17" s="163"/>
      <c r="EQ17" s="163"/>
      <c r="ER17" s="164"/>
      <c r="ES17" s="164"/>
      <c r="ET17" s="164"/>
      <c r="EU17" s="164"/>
      <c r="EV17" s="164"/>
      <c r="EW17" s="165"/>
      <c r="EX17" s="165"/>
      <c r="EY17" s="155"/>
      <c r="EZ17" s="155"/>
      <c r="FA17" s="161"/>
      <c r="FB17" s="152"/>
      <c r="FC17" s="132"/>
      <c r="FD17" s="132"/>
      <c r="FE17" s="155"/>
      <c r="FF17" s="155"/>
      <c r="FG17" s="157"/>
      <c r="FH17" s="157"/>
      <c r="FI17" s="167">
        <v>79</v>
      </c>
      <c r="FJ17" s="152">
        <v>78</v>
      </c>
      <c r="FK17" s="152">
        <v>72</v>
      </c>
      <c r="FL17" s="290"/>
      <c r="FM17" s="152"/>
      <c r="FN17" s="155"/>
      <c r="FO17" s="155"/>
      <c r="FP17" s="120"/>
      <c r="FQ17" s="120"/>
      <c r="FR17" s="142">
        <v>42193</v>
      </c>
      <c r="FS17" s="143">
        <v>39172</v>
      </c>
      <c r="FT17" s="14"/>
      <c r="FU17" s="14"/>
      <c r="FV17" s="14"/>
      <c r="FW17" s="14"/>
      <c r="FX17" s="14"/>
      <c r="FY17" s="14"/>
      <c r="FZ17" s="14"/>
      <c r="GA17" s="14"/>
      <c r="GB17" s="14"/>
    </row>
    <row r="18" spans="1:184" s="7" customFormat="1" ht="14.25">
      <c r="A18" s="314">
        <v>15</v>
      </c>
      <c r="B18" s="144" t="s">
        <v>35</v>
      </c>
      <c r="C18" s="145" t="s">
        <v>99</v>
      </c>
      <c r="D18" s="106">
        <v>35942</v>
      </c>
      <c r="E18" s="107" t="s">
        <v>82</v>
      </c>
      <c r="F18" s="241" t="s">
        <v>36</v>
      </c>
      <c r="G18" s="151" t="s">
        <v>7</v>
      </c>
      <c r="H18" s="110">
        <f>YEAR(FR18-D18)</f>
        <v>1917</v>
      </c>
      <c r="I18" s="111">
        <f>SUM(H18-1900)</f>
        <v>17</v>
      </c>
      <c r="J18" s="111">
        <f>IF(I18&gt;30,"",I18)</f>
        <v>17</v>
      </c>
      <c r="K18" s="110">
        <f>AVERAGE(L18:M18)</f>
        <v>75.38103448275862</v>
      </c>
      <c r="L18" s="112">
        <f>SUM(P18/O18)</f>
        <v>77.86206896551724</v>
      </c>
      <c r="M18" s="113">
        <f>AVERAGE(Q18:Z18)</f>
        <v>72.9</v>
      </c>
      <c r="N18" s="113" t="str">
        <f>IF(O18&lt;10,"No","Yes")</f>
        <v>Yes</v>
      </c>
      <c r="O18" s="114">
        <f>COUNT(AB18:FQ18)</f>
        <v>29</v>
      </c>
      <c r="P18" s="115">
        <f>SUM(AB18:FQ18)</f>
        <v>2258</v>
      </c>
      <c r="Q18" s="113">
        <f>SMALL(AB18:FQ18,1)</f>
        <v>71</v>
      </c>
      <c r="R18" s="113">
        <f>SMALL(AB18:FQ18,2)</f>
        <v>71</v>
      </c>
      <c r="S18" s="113">
        <f>SMALL(AB18:FQ18,3)</f>
        <v>71</v>
      </c>
      <c r="T18" s="113">
        <f>SMALL(AB18:FQ18,4)</f>
        <v>71</v>
      </c>
      <c r="U18" s="113">
        <f>SMALL(AB18:FQ18,5)</f>
        <v>73</v>
      </c>
      <c r="V18" s="113">
        <f>SMALL(AB18:FQ18,6)</f>
        <v>74</v>
      </c>
      <c r="W18" s="113">
        <f>SMALL(AB18:FQ18,7)</f>
        <v>74</v>
      </c>
      <c r="X18" s="113">
        <f>SMALL(AB18:FQ18,8)</f>
        <v>74</v>
      </c>
      <c r="Y18" s="113">
        <f>SMALL(AB18:FQ18,9)</f>
        <v>75</v>
      </c>
      <c r="Z18" s="113">
        <f>SMALL(AB18:FQ18,10)</f>
        <v>75</v>
      </c>
      <c r="AA18" s="116">
        <f>SUM(O18/28)</f>
        <v>1.0357142857142858</v>
      </c>
      <c r="AB18" s="116"/>
      <c r="AC18" s="140"/>
      <c r="AD18" s="308"/>
      <c r="AE18" s="308"/>
      <c r="AF18" s="308"/>
      <c r="AG18" s="308"/>
      <c r="AH18" s="117"/>
      <c r="AI18" s="133">
        <v>75</v>
      </c>
      <c r="AJ18" s="308"/>
      <c r="AK18" s="308"/>
      <c r="AL18" s="308"/>
      <c r="AM18" s="308"/>
      <c r="AN18" s="308"/>
      <c r="AO18" s="120"/>
      <c r="AP18" s="120"/>
      <c r="AQ18" s="133"/>
      <c r="AR18" s="140"/>
      <c r="AS18" s="140"/>
      <c r="AT18" s="296"/>
      <c r="AU18" s="296"/>
      <c r="AV18" s="136">
        <v>86</v>
      </c>
      <c r="AW18" s="136">
        <v>71</v>
      </c>
      <c r="AX18" s="136">
        <v>76</v>
      </c>
      <c r="AY18" s="139"/>
      <c r="AZ18" s="139"/>
      <c r="BA18" s="135"/>
      <c r="BB18" s="135"/>
      <c r="BC18" s="138"/>
      <c r="BD18" s="138"/>
      <c r="BE18" s="138"/>
      <c r="BF18" s="138"/>
      <c r="BG18" s="137">
        <v>78</v>
      </c>
      <c r="BH18" s="137"/>
      <c r="BI18" s="296"/>
      <c r="BJ18" s="296"/>
      <c r="BK18" s="296"/>
      <c r="BL18" s="296"/>
      <c r="BM18" s="296"/>
      <c r="BN18" s="140"/>
      <c r="BO18" s="139"/>
      <c r="BP18" s="139"/>
      <c r="BQ18" s="139"/>
      <c r="BR18" s="139"/>
      <c r="BS18" s="139"/>
      <c r="BT18" s="139"/>
      <c r="BU18" s="131">
        <v>75</v>
      </c>
      <c r="BV18" s="131">
        <v>80</v>
      </c>
      <c r="BW18" s="139"/>
      <c r="BX18" s="139"/>
      <c r="BY18" s="118">
        <v>77</v>
      </c>
      <c r="BZ18" s="120"/>
      <c r="CA18" s="120"/>
      <c r="CB18" s="140">
        <v>83</v>
      </c>
      <c r="CC18" s="131"/>
      <c r="CD18" s="131"/>
      <c r="CE18" s="131"/>
      <c r="CF18" s="141"/>
      <c r="CG18" s="140">
        <v>73</v>
      </c>
      <c r="CH18" s="120"/>
      <c r="CI18" s="120"/>
      <c r="CJ18" s="140">
        <v>71</v>
      </c>
      <c r="CK18" s="130"/>
      <c r="CL18" s="130"/>
      <c r="CM18" s="130"/>
      <c r="CN18" s="130"/>
      <c r="CO18" s="117">
        <v>83</v>
      </c>
      <c r="CP18" s="118">
        <v>74</v>
      </c>
      <c r="CQ18" s="351"/>
      <c r="CR18" s="351"/>
      <c r="CS18" s="351"/>
      <c r="CT18" s="119"/>
      <c r="CU18" s="119"/>
      <c r="CV18" s="119"/>
      <c r="CW18" s="120"/>
      <c r="CX18" s="120"/>
      <c r="CY18" s="120"/>
      <c r="CZ18" s="120"/>
      <c r="DA18" s="121"/>
      <c r="DB18" s="121"/>
      <c r="DC18" s="120">
        <v>71</v>
      </c>
      <c r="DD18" s="120">
        <v>82</v>
      </c>
      <c r="DE18" s="120">
        <v>75</v>
      </c>
      <c r="DF18" s="120">
        <v>77</v>
      </c>
      <c r="DG18" s="337"/>
      <c r="DH18" s="337"/>
      <c r="DI18" s="337"/>
      <c r="DJ18" s="282"/>
      <c r="DK18" s="282"/>
      <c r="DL18" s="121"/>
      <c r="DM18" s="121"/>
      <c r="DN18" s="121"/>
      <c r="DO18" s="122">
        <v>74</v>
      </c>
      <c r="DP18" s="123">
        <v>71</v>
      </c>
      <c r="DQ18" s="124"/>
      <c r="DR18" s="125"/>
      <c r="DS18" s="120"/>
      <c r="DT18" s="120"/>
      <c r="DU18" s="126"/>
      <c r="DV18" s="127">
        <v>77</v>
      </c>
      <c r="DW18" s="120"/>
      <c r="DX18" s="120"/>
      <c r="DY18" s="126"/>
      <c r="DZ18" s="127">
        <v>78</v>
      </c>
      <c r="EA18" s="120">
        <v>74</v>
      </c>
      <c r="EB18" s="120">
        <v>82</v>
      </c>
      <c r="EC18" s="128"/>
      <c r="ED18" s="128"/>
      <c r="EE18" s="128"/>
      <c r="EF18" s="128"/>
      <c r="EG18" s="128"/>
      <c r="EH18" s="128"/>
      <c r="EI18" s="129"/>
      <c r="EJ18" s="129"/>
      <c r="EK18" s="129"/>
      <c r="EL18" s="127">
        <v>80</v>
      </c>
      <c r="EM18" s="120"/>
      <c r="EN18" s="120"/>
      <c r="EO18" s="129"/>
      <c r="EP18" s="129"/>
      <c r="EQ18" s="129"/>
      <c r="ER18" s="130"/>
      <c r="ES18" s="130"/>
      <c r="ET18" s="130"/>
      <c r="EU18" s="130"/>
      <c r="EV18" s="130"/>
      <c r="EW18" s="131"/>
      <c r="EX18" s="131"/>
      <c r="EY18" s="120"/>
      <c r="EZ18" s="120"/>
      <c r="FA18" s="127"/>
      <c r="FB18" s="117"/>
      <c r="FC18" s="132"/>
      <c r="FD18" s="132"/>
      <c r="FE18" s="120"/>
      <c r="FF18" s="120"/>
      <c r="FG18" s="123">
        <v>83</v>
      </c>
      <c r="FH18" s="123">
        <v>97</v>
      </c>
      <c r="FI18" s="134">
        <v>81</v>
      </c>
      <c r="FJ18" s="117"/>
      <c r="FK18" s="117">
        <v>78</v>
      </c>
      <c r="FL18" s="289"/>
      <c r="FM18" s="117">
        <v>76</v>
      </c>
      <c r="FN18" s="120"/>
      <c r="FO18" s="120"/>
      <c r="FP18" s="120"/>
      <c r="FQ18" s="120"/>
      <c r="FR18" s="142">
        <v>42193</v>
      </c>
      <c r="FS18" s="143">
        <v>39172</v>
      </c>
      <c r="FT18" s="14"/>
      <c r="FU18" s="14"/>
      <c r="FV18" s="14"/>
      <c r="FW18" s="14"/>
      <c r="FX18" s="14"/>
      <c r="FY18" s="14"/>
      <c r="FZ18" s="14"/>
      <c r="GA18" s="14"/>
      <c r="GB18" s="14"/>
    </row>
    <row r="19" spans="1:184" s="7" customFormat="1" ht="14.25">
      <c r="A19" s="314">
        <v>16</v>
      </c>
      <c r="B19" s="243" t="s">
        <v>148</v>
      </c>
      <c r="C19" s="246" t="s">
        <v>113</v>
      </c>
      <c r="D19" s="146">
        <v>36340</v>
      </c>
      <c r="E19" s="147" t="s">
        <v>87</v>
      </c>
      <c r="F19" s="240" t="s">
        <v>93</v>
      </c>
      <c r="G19" s="148" t="s">
        <v>10</v>
      </c>
      <c r="H19" s="110">
        <f>YEAR(FR19-D19)</f>
        <v>1916</v>
      </c>
      <c r="I19" s="111">
        <f>SUM(H19-1900)</f>
        <v>16</v>
      </c>
      <c r="J19" s="111">
        <f>IF(I19&gt;30,"",I19)</f>
        <v>16</v>
      </c>
      <c r="K19" s="110">
        <f>AVERAGE(L19:M19)</f>
        <v>75.9396551724138</v>
      </c>
      <c r="L19" s="112">
        <f>SUM(P19/O19)</f>
        <v>77.37931034482759</v>
      </c>
      <c r="M19" s="113">
        <f>AVERAGE(Q19:Z19)</f>
        <v>74.5</v>
      </c>
      <c r="N19" s="113" t="str">
        <f>IF(O19&lt;10,"No","Yes")</f>
        <v>Yes</v>
      </c>
      <c r="O19" s="114">
        <f>COUNT(AB19:FQ19)</f>
        <v>29</v>
      </c>
      <c r="P19" s="115">
        <f>SUM(AB19:FQ19)</f>
        <v>2244</v>
      </c>
      <c r="Q19" s="113">
        <f>SMALL(AB19:FQ19,1)</f>
        <v>70</v>
      </c>
      <c r="R19" s="113">
        <f>SMALL(AB19:FQ19,2)</f>
        <v>73</v>
      </c>
      <c r="S19" s="113">
        <f>SMALL(AB19:FQ19,3)</f>
        <v>74</v>
      </c>
      <c r="T19" s="113">
        <f>SMALL(AB19:FQ19,4)</f>
        <v>75</v>
      </c>
      <c r="U19" s="113">
        <f>SMALL(AB19:FQ19,5)</f>
        <v>75</v>
      </c>
      <c r="V19" s="113">
        <f>SMALL(AB19:FQ19,6)</f>
        <v>75</v>
      </c>
      <c r="W19" s="113">
        <f>SMALL(AB19:FQ19,7)</f>
        <v>75</v>
      </c>
      <c r="X19" s="113">
        <f>SMALL(AB19:FQ19,8)</f>
        <v>76</v>
      </c>
      <c r="Y19" s="113">
        <f>SMALL(AB19:FQ19,9)</f>
        <v>76</v>
      </c>
      <c r="Z19" s="113">
        <f>SMALL(AB19:FQ19,10)</f>
        <v>76</v>
      </c>
      <c r="AA19" s="116">
        <f>SUM(O19/28)</f>
        <v>1.0357142857142858</v>
      </c>
      <c r="AB19" s="116"/>
      <c r="AC19" s="182">
        <v>78</v>
      </c>
      <c r="AD19" s="308"/>
      <c r="AE19" s="308"/>
      <c r="AF19" s="308"/>
      <c r="AG19" s="308"/>
      <c r="AH19" s="179"/>
      <c r="AI19" s="179"/>
      <c r="AJ19" s="308"/>
      <c r="AK19" s="308"/>
      <c r="AL19" s="308"/>
      <c r="AM19" s="308"/>
      <c r="AN19" s="308"/>
      <c r="AO19" s="181">
        <v>77</v>
      </c>
      <c r="AP19" s="181">
        <v>76</v>
      </c>
      <c r="AQ19" s="179"/>
      <c r="AR19" s="182"/>
      <c r="AS19" s="182"/>
      <c r="AT19" s="296"/>
      <c r="AU19" s="296"/>
      <c r="AV19" s="136"/>
      <c r="AW19" s="136"/>
      <c r="AX19" s="136"/>
      <c r="AY19" s="139"/>
      <c r="AZ19" s="139"/>
      <c r="BA19" s="135"/>
      <c r="BB19" s="135"/>
      <c r="BC19" s="138"/>
      <c r="BD19" s="138"/>
      <c r="BE19" s="138"/>
      <c r="BF19" s="138"/>
      <c r="BG19" s="137">
        <v>80</v>
      </c>
      <c r="BH19" s="137">
        <v>85</v>
      </c>
      <c r="BI19" s="296"/>
      <c r="BJ19" s="296"/>
      <c r="BK19" s="296"/>
      <c r="BL19" s="296"/>
      <c r="BM19" s="296"/>
      <c r="BN19" s="182"/>
      <c r="BO19" s="139"/>
      <c r="BP19" s="139"/>
      <c r="BQ19" s="139"/>
      <c r="BR19" s="139"/>
      <c r="BS19" s="139"/>
      <c r="BT19" s="139"/>
      <c r="BU19" s="191"/>
      <c r="BV19" s="191"/>
      <c r="BW19" s="139"/>
      <c r="BX19" s="139"/>
      <c r="BY19" s="179">
        <v>76</v>
      </c>
      <c r="BZ19" s="181">
        <v>76</v>
      </c>
      <c r="CA19" s="181">
        <v>76</v>
      </c>
      <c r="CB19" s="182">
        <v>80</v>
      </c>
      <c r="CC19" s="191"/>
      <c r="CD19" s="191"/>
      <c r="CE19" s="191"/>
      <c r="CF19" s="193">
        <v>77</v>
      </c>
      <c r="CG19" s="182">
        <v>75</v>
      </c>
      <c r="CH19" s="181">
        <v>78</v>
      </c>
      <c r="CI19" s="181">
        <v>86</v>
      </c>
      <c r="CJ19" s="182">
        <v>75</v>
      </c>
      <c r="CK19" s="190"/>
      <c r="CL19" s="190"/>
      <c r="CM19" s="190"/>
      <c r="CN19" s="190"/>
      <c r="CO19" s="179">
        <v>75</v>
      </c>
      <c r="CP19" s="179"/>
      <c r="CQ19" s="191"/>
      <c r="CR19" s="191"/>
      <c r="CS19" s="191"/>
      <c r="CT19" s="180"/>
      <c r="CU19" s="180"/>
      <c r="CV19" s="180"/>
      <c r="CW19" s="181"/>
      <c r="CX19" s="181"/>
      <c r="CY19" s="181"/>
      <c r="CZ19" s="181"/>
      <c r="DA19" s="121"/>
      <c r="DB19" s="121"/>
      <c r="DC19" s="181">
        <v>70</v>
      </c>
      <c r="DD19" s="181">
        <v>77</v>
      </c>
      <c r="DE19" s="181"/>
      <c r="DF19" s="181"/>
      <c r="DG19" s="338"/>
      <c r="DH19" s="338"/>
      <c r="DI19" s="338"/>
      <c r="DJ19" s="187"/>
      <c r="DK19" s="187"/>
      <c r="DL19" s="121">
        <v>75</v>
      </c>
      <c r="DM19" s="121"/>
      <c r="DN19" s="121">
        <v>79</v>
      </c>
      <c r="DO19" s="183">
        <v>77</v>
      </c>
      <c r="DP19" s="184">
        <v>78</v>
      </c>
      <c r="DQ19" s="185"/>
      <c r="DR19" s="186"/>
      <c r="DS19" s="181"/>
      <c r="DT19" s="181"/>
      <c r="DU19" s="187"/>
      <c r="DV19" s="179"/>
      <c r="DW19" s="181"/>
      <c r="DX19" s="181"/>
      <c r="DY19" s="187"/>
      <c r="DZ19" s="179">
        <v>73</v>
      </c>
      <c r="EA19" s="181">
        <v>83</v>
      </c>
      <c r="EB19" s="181">
        <v>77</v>
      </c>
      <c r="EC19" s="188"/>
      <c r="ED19" s="188"/>
      <c r="EE19" s="188"/>
      <c r="EF19" s="188"/>
      <c r="EG19" s="188"/>
      <c r="EH19" s="188"/>
      <c r="EI19" s="189"/>
      <c r="EJ19" s="189"/>
      <c r="EK19" s="189"/>
      <c r="EL19" s="179">
        <v>74</v>
      </c>
      <c r="EM19" s="181"/>
      <c r="EN19" s="181"/>
      <c r="EO19" s="189"/>
      <c r="EP19" s="189"/>
      <c r="EQ19" s="189"/>
      <c r="ER19" s="190"/>
      <c r="ES19" s="190"/>
      <c r="ET19" s="190"/>
      <c r="EU19" s="190"/>
      <c r="EV19" s="190"/>
      <c r="EW19" s="191"/>
      <c r="EX19" s="191"/>
      <c r="EY19" s="181"/>
      <c r="EZ19" s="181"/>
      <c r="FA19" s="179">
        <v>76</v>
      </c>
      <c r="FB19" s="179"/>
      <c r="FC19" s="132"/>
      <c r="FD19" s="132"/>
      <c r="FE19" s="181"/>
      <c r="FF19" s="181"/>
      <c r="FG19" s="184">
        <v>80</v>
      </c>
      <c r="FH19" s="184">
        <v>76</v>
      </c>
      <c r="FI19" s="192"/>
      <c r="FJ19" s="179"/>
      <c r="FK19" s="179">
        <v>79</v>
      </c>
      <c r="FL19" s="291"/>
      <c r="FM19" s="179"/>
      <c r="FN19" s="181"/>
      <c r="FO19" s="181"/>
      <c r="FP19" s="120"/>
      <c r="FQ19" s="120"/>
      <c r="FR19" s="142">
        <v>42193</v>
      </c>
      <c r="FS19" s="143">
        <v>39172</v>
      </c>
      <c r="FT19" s="14"/>
      <c r="FU19" s="14"/>
      <c r="FV19" s="14"/>
      <c r="FW19" s="14"/>
      <c r="FX19" s="14"/>
      <c r="FY19" s="14"/>
      <c r="FZ19" s="14"/>
      <c r="GA19" s="14"/>
      <c r="GB19" s="14"/>
    </row>
    <row r="20" spans="1:184" s="8" customFormat="1" ht="14.25" customHeight="1">
      <c r="A20" s="314">
        <v>17</v>
      </c>
      <c r="B20" s="243" t="s">
        <v>83</v>
      </c>
      <c r="C20" s="246" t="s">
        <v>113</v>
      </c>
      <c r="D20" s="146">
        <v>36115</v>
      </c>
      <c r="E20" s="147" t="s">
        <v>89</v>
      </c>
      <c r="F20" s="240" t="s">
        <v>95</v>
      </c>
      <c r="G20" s="148" t="s">
        <v>27</v>
      </c>
      <c r="H20" s="110">
        <f>YEAR(FR20-D20)</f>
        <v>1916</v>
      </c>
      <c r="I20" s="111">
        <f>SUM(H20-1900)</f>
        <v>16</v>
      </c>
      <c r="J20" s="111">
        <f>IF(I20&gt;30,"",I20)</f>
        <v>16</v>
      </c>
      <c r="K20" s="110">
        <f>AVERAGE(L20:M20)</f>
        <v>76.30454545454546</v>
      </c>
      <c r="L20" s="112">
        <f>SUM(P20/O20)</f>
        <v>77.9090909090909</v>
      </c>
      <c r="M20" s="113">
        <f>AVERAGE(Q20:Z20)</f>
        <v>74.7</v>
      </c>
      <c r="N20" s="113" t="str">
        <f>IF(O20&lt;10,"No","Yes")</f>
        <v>Yes</v>
      </c>
      <c r="O20" s="114">
        <f>COUNT(AB20:FQ20)</f>
        <v>22</v>
      </c>
      <c r="P20" s="115">
        <f>SUM(AB20:FQ20)</f>
        <v>1714</v>
      </c>
      <c r="Q20" s="113">
        <f>SMALL(AB20:FQ20,1)</f>
        <v>72</v>
      </c>
      <c r="R20" s="113">
        <f>SMALL(AB20:FQ20,2)</f>
        <v>73</v>
      </c>
      <c r="S20" s="113">
        <f>SMALL(AB20:FQ20,3)</f>
        <v>73</v>
      </c>
      <c r="T20" s="113">
        <f>SMALL(AB20:FQ20,4)</f>
        <v>74</v>
      </c>
      <c r="U20" s="113">
        <f>SMALL(AB20:FQ20,5)</f>
        <v>75</v>
      </c>
      <c r="V20" s="113">
        <f>SMALL(AB20:FQ20,6)</f>
        <v>75</v>
      </c>
      <c r="W20" s="113">
        <f>SMALL(AB20:FQ20,7)</f>
        <v>76</v>
      </c>
      <c r="X20" s="113">
        <f>SMALL(AB20:FQ20,8)</f>
        <v>76</v>
      </c>
      <c r="Y20" s="113">
        <f>SMALL(AB20:FQ20,9)</f>
        <v>76</v>
      </c>
      <c r="Z20" s="113">
        <f>SMALL(AB20:FQ20,10)</f>
        <v>77</v>
      </c>
      <c r="AA20" s="116">
        <f>SUM(O20/28)</f>
        <v>0.7857142857142857</v>
      </c>
      <c r="AB20" s="116"/>
      <c r="AC20" s="182">
        <v>81</v>
      </c>
      <c r="AD20" s="308"/>
      <c r="AE20" s="308"/>
      <c r="AF20" s="308"/>
      <c r="AG20" s="308"/>
      <c r="AH20" s="179"/>
      <c r="AI20" s="179">
        <v>82</v>
      </c>
      <c r="AJ20" s="308"/>
      <c r="AK20" s="308"/>
      <c r="AL20" s="308"/>
      <c r="AM20" s="308"/>
      <c r="AN20" s="308"/>
      <c r="AO20" s="181"/>
      <c r="AP20" s="181"/>
      <c r="AQ20" s="179"/>
      <c r="AR20" s="182"/>
      <c r="AS20" s="182"/>
      <c r="AT20" s="296"/>
      <c r="AU20" s="296"/>
      <c r="AV20" s="136"/>
      <c r="AW20" s="136"/>
      <c r="AX20" s="136"/>
      <c r="AY20" s="139"/>
      <c r="AZ20" s="139"/>
      <c r="BA20" s="135"/>
      <c r="BB20" s="135"/>
      <c r="BC20" s="138"/>
      <c r="BD20" s="138"/>
      <c r="BE20" s="138"/>
      <c r="BF20" s="138"/>
      <c r="BG20" s="137"/>
      <c r="BH20" s="137"/>
      <c r="BI20" s="296"/>
      <c r="BJ20" s="296"/>
      <c r="BK20" s="296"/>
      <c r="BL20" s="296"/>
      <c r="BM20" s="296"/>
      <c r="BN20" s="182"/>
      <c r="BO20" s="139"/>
      <c r="BP20" s="139"/>
      <c r="BQ20" s="139"/>
      <c r="BR20" s="139"/>
      <c r="BS20" s="139"/>
      <c r="BT20" s="139"/>
      <c r="BU20" s="191">
        <v>76</v>
      </c>
      <c r="BV20" s="191">
        <v>76</v>
      </c>
      <c r="BW20" s="139"/>
      <c r="BX20" s="139"/>
      <c r="BY20" s="179"/>
      <c r="BZ20" s="181"/>
      <c r="CA20" s="181"/>
      <c r="CB20" s="182"/>
      <c r="CC20" s="191"/>
      <c r="CD20" s="191"/>
      <c r="CE20" s="191"/>
      <c r="CF20" s="193"/>
      <c r="CG20" s="182">
        <v>81</v>
      </c>
      <c r="CH20" s="181">
        <v>79</v>
      </c>
      <c r="CI20" s="181">
        <v>74</v>
      </c>
      <c r="CJ20" s="182">
        <v>73</v>
      </c>
      <c r="CK20" s="190"/>
      <c r="CL20" s="190"/>
      <c r="CM20" s="190"/>
      <c r="CN20" s="190"/>
      <c r="CO20" s="179">
        <v>80</v>
      </c>
      <c r="CP20" s="179">
        <v>72</v>
      </c>
      <c r="CQ20" s="191"/>
      <c r="CR20" s="191"/>
      <c r="CS20" s="191"/>
      <c r="CT20" s="180"/>
      <c r="CU20" s="180"/>
      <c r="CV20" s="180"/>
      <c r="CW20" s="181">
        <v>76</v>
      </c>
      <c r="CX20" s="181">
        <v>80</v>
      </c>
      <c r="CY20" s="181"/>
      <c r="CZ20" s="181"/>
      <c r="DA20" s="121"/>
      <c r="DB20" s="121"/>
      <c r="DC20" s="181"/>
      <c r="DD20" s="181"/>
      <c r="DE20" s="181"/>
      <c r="DF20" s="181"/>
      <c r="DG20" s="338">
        <v>85</v>
      </c>
      <c r="DH20" s="338">
        <v>77</v>
      </c>
      <c r="DI20" s="338">
        <v>84</v>
      </c>
      <c r="DJ20" s="187"/>
      <c r="DK20" s="187"/>
      <c r="DL20" s="121"/>
      <c r="DM20" s="121"/>
      <c r="DN20" s="121"/>
      <c r="DO20" s="183"/>
      <c r="DP20" s="184"/>
      <c r="DQ20" s="185"/>
      <c r="DR20" s="186"/>
      <c r="DS20" s="181">
        <v>77</v>
      </c>
      <c r="DT20" s="181">
        <v>75</v>
      </c>
      <c r="DU20" s="187"/>
      <c r="DV20" s="179">
        <v>77</v>
      </c>
      <c r="DW20" s="181"/>
      <c r="DX20" s="181"/>
      <c r="DY20" s="187"/>
      <c r="DZ20" s="179">
        <v>75</v>
      </c>
      <c r="EA20" s="181"/>
      <c r="EB20" s="181"/>
      <c r="EC20" s="188"/>
      <c r="ED20" s="188"/>
      <c r="EE20" s="188"/>
      <c r="EF20" s="188"/>
      <c r="EG20" s="188"/>
      <c r="EH20" s="188"/>
      <c r="EI20" s="189"/>
      <c r="EJ20" s="189"/>
      <c r="EK20" s="189"/>
      <c r="EL20" s="179"/>
      <c r="EM20" s="181"/>
      <c r="EN20" s="181"/>
      <c r="EO20" s="189"/>
      <c r="EP20" s="189"/>
      <c r="EQ20" s="189"/>
      <c r="ER20" s="190"/>
      <c r="ES20" s="190"/>
      <c r="ET20" s="190"/>
      <c r="EU20" s="190"/>
      <c r="EV20" s="190"/>
      <c r="EW20" s="191">
        <v>73</v>
      </c>
      <c r="EX20" s="191">
        <v>82</v>
      </c>
      <c r="EY20" s="181"/>
      <c r="EZ20" s="181"/>
      <c r="FA20" s="179"/>
      <c r="FB20" s="179"/>
      <c r="FC20" s="132"/>
      <c r="FD20" s="132"/>
      <c r="FE20" s="181"/>
      <c r="FF20" s="181"/>
      <c r="FG20" s="184"/>
      <c r="FH20" s="184"/>
      <c r="FI20" s="192"/>
      <c r="FJ20" s="179"/>
      <c r="FK20" s="179">
        <v>79</v>
      </c>
      <c r="FL20" s="291"/>
      <c r="FM20" s="179"/>
      <c r="FN20" s="181"/>
      <c r="FO20" s="181"/>
      <c r="FP20" s="181"/>
      <c r="FQ20" s="181"/>
      <c r="FR20" s="142">
        <v>42193</v>
      </c>
      <c r="FS20" s="143">
        <v>39172</v>
      </c>
      <c r="FT20" s="16"/>
      <c r="FU20" s="16"/>
      <c r="FV20" s="16"/>
      <c r="FW20" s="16"/>
      <c r="FX20" s="16"/>
      <c r="FY20" s="16"/>
      <c r="FZ20" s="16"/>
      <c r="GA20" s="16"/>
      <c r="GB20" s="16"/>
    </row>
    <row r="21" spans="1:184" s="7" customFormat="1" ht="14.25" customHeight="1">
      <c r="A21" s="314">
        <v>18</v>
      </c>
      <c r="B21" s="204" t="s">
        <v>115</v>
      </c>
      <c r="C21" s="205" t="s">
        <v>110</v>
      </c>
      <c r="D21" s="106">
        <v>36375</v>
      </c>
      <c r="E21" s="202" t="s">
        <v>116</v>
      </c>
      <c r="F21" s="108" t="s">
        <v>474</v>
      </c>
      <c r="G21" s="148" t="s">
        <v>24</v>
      </c>
      <c r="H21" s="110">
        <f>YEAR(FR21-D21)</f>
        <v>1915</v>
      </c>
      <c r="I21" s="111">
        <f>SUM(H21-1900)</f>
        <v>15</v>
      </c>
      <c r="J21" s="111">
        <f>IF(I21&gt;30,"",I21)</f>
        <v>15</v>
      </c>
      <c r="K21" s="110">
        <f>AVERAGE(L21:M21)</f>
        <v>77.25</v>
      </c>
      <c r="L21" s="112">
        <f>SUM(P21/O21)</f>
        <v>78.8</v>
      </c>
      <c r="M21" s="113">
        <f>AVERAGE(Q21:Z21)</f>
        <v>75.7</v>
      </c>
      <c r="N21" s="113" t="str">
        <f>IF(O21&lt;10,"No","Yes")</f>
        <v>Yes</v>
      </c>
      <c r="O21" s="114">
        <f>COUNT(AB21:FQ21)</f>
        <v>20</v>
      </c>
      <c r="P21" s="115">
        <f>SUM(AB21:FQ21)</f>
        <v>1576</v>
      </c>
      <c r="Q21" s="113">
        <f>SMALL(AB21:FQ21,1)</f>
        <v>71</v>
      </c>
      <c r="R21" s="113">
        <f>SMALL(AB21:FQ21,2)</f>
        <v>73</v>
      </c>
      <c r="S21" s="113">
        <f>SMALL(AB21:FQ21,3)</f>
        <v>75</v>
      </c>
      <c r="T21" s="113">
        <f>SMALL(AB21:FQ21,4)</f>
        <v>76</v>
      </c>
      <c r="U21" s="113">
        <f>SMALL(AB21:FQ21,5)</f>
        <v>77</v>
      </c>
      <c r="V21" s="113">
        <f>SMALL(AB21:FQ21,6)</f>
        <v>77</v>
      </c>
      <c r="W21" s="113">
        <f>SMALL(AB21:FQ21,7)</f>
        <v>77</v>
      </c>
      <c r="X21" s="113">
        <f>SMALL(AB21:FQ21,8)</f>
        <v>77</v>
      </c>
      <c r="Y21" s="113">
        <f>SMALL(AB21:FQ21,9)</f>
        <v>77</v>
      </c>
      <c r="Z21" s="113">
        <f>SMALL(AB21:FQ21,10)</f>
        <v>77</v>
      </c>
      <c r="AA21" s="116">
        <f>SUM(O21/28)</f>
        <v>0.7142857142857143</v>
      </c>
      <c r="AB21" s="116"/>
      <c r="AC21" s="140"/>
      <c r="AD21" s="308"/>
      <c r="AE21" s="308"/>
      <c r="AF21" s="308"/>
      <c r="AG21" s="308"/>
      <c r="AH21" s="117"/>
      <c r="AI21" s="133"/>
      <c r="AJ21" s="308"/>
      <c r="AK21" s="308"/>
      <c r="AL21" s="308"/>
      <c r="AM21" s="308"/>
      <c r="AN21" s="308"/>
      <c r="AO21" s="120"/>
      <c r="AP21" s="120"/>
      <c r="AQ21" s="133"/>
      <c r="AR21" s="140"/>
      <c r="AS21" s="140"/>
      <c r="AT21" s="296"/>
      <c r="AU21" s="296"/>
      <c r="AV21" s="136">
        <v>71</v>
      </c>
      <c r="AW21" s="136">
        <v>76</v>
      </c>
      <c r="AX21" s="136">
        <v>80</v>
      </c>
      <c r="AY21" s="139"/>
      <c r="AZ21" s="139"/>
      <c r="BA21" s="135"/>
      <c r="BB21" s="135"/>
      <c r="BC21" s="138"/>
      <c r="BD21" s="138"/>
      <c r="BE21" s="138"/>
      <c r="BF21" s="138"/>
      <c r="BG21" s="137">
        <v>81</v>
      </c>
      <c r="BH21" s="137"/>
      <c r="BI21" s="296"/>
      <c r="BJ21" s="296"/>
      <c r="BK21" s="296"/>
      <c r="BL21" s="296"/>
      <c r="BM21" s="296"/>
      <c r="BN21" s="140"/>
      <c r="BO21" s="139"/>
      <c r="BP21" s="139"/>
      <c r="BQ21" s="139"/>
      <c r="BR21" s="139"/>
      <c r="BS21" s="139">
        <v>90</v>
      </c>
      <c r="BT21" s="139">
        <v>84</v>
      </c>
      <c r="BU21" s="131"/>
      <c r="BV21" s="131"/>
      <c r="BW21" s="139"/>
      <c r="BX21" s="139"/>
      <c r="BY21" s="118"/>
      <c r="BZ21" s="120"/>
      <c r="CA21" s="120"/>
      <c r="CB21" s="140"/>
      <c r="CC21" s="131"/>
      <c r="CD21" s="131"/>
      <c r="CE21" s="131"/>
      <c r="CF21" s="141">
        <v>73</v>
      </c>
      <c r="CG21" s="140">
        <v>77</v>
      </c>
      <c r="CH21" s="120"/>
      <c r="CI21" s="120"/>
      <c r="CJ21" s="140">
        <v>77</v>
      </c>
      <c r="CK21" s="130"/>
      <c r="CL21" s="130"/>
      <c r="CM21" s="130"/>
      <c r="CN21" s="130"/>
      <c r="CO21" s="117">
        <v>77</v>
      </c>
      <c r="CP21" s="118">
        <v>80</v>
      </c>
      <c r="CQ21" s="351"/>
      <c r="CR21" s="351"/>
      <c r="CS21" s="351"/>
      <c r="CT21" s="119"/>
      <c r="CU21" s="119"/>
      <c r="CV21" s="119"/>
      <c r="CW21" s="120"/>
      <c r="CX21" s="120"/>
      <c r="CY21" s="120"/>
      <c r="CZ21" s="120"/>
      <c r="DA21" s="121"/>
      <c r="DB21" s="121"/>
      <c r="DC21" s="120"/>
      <c r="DD21" s="120"/>
      <c r="DE21" s="120"/>
      <c r="DF21" s="120"/>
      <c r="DG21" s="337"/>
      <c r="DH21" s="337"/>
      <c r="DI21" s="337"/>
      <c r="DJ21" s="282"/>
      <c r="DK21" s="282"/>
      <c r="DL21" s="121">
        <v>77</v>
      </c>
      <c r="DM21" s="121">
        <v>77</v>
      </c>
      <c r="DN21" s="121">
        <v>77</v>
      </c>
      <c r="DO21" s="122"/>
      <c r="DP21" s="123"/>
      <c r="DQ21" s="124"/>
      <c r="DR21" s="125"/>
      <c r="DS21" s="120"/>
      <c r="DT21" s="120"/>
      <c r="DU21" s="126"/>
      <c r="DV21" s="127">
        <v>75</v>
      </c>
      <c r="DW21" s="120"/>
      <c r="DX21" s="120"/>
      <c r="DY21" s="126"/>
      <c r="DZ21" s="127">
        <v>77</v>
      </c>
      <c r="EA21" s="120"/>
      <c r="EB21" s="120"/>
      <c r="EC21" s="128"/>
      <c r="ED21" s="128"/>
      <c r="EE21" s="128"/>
      <c r="EF21" s="128"/>
      <c r="EG21" s="128"/>
      <c r="EH21" s="128"/>
      <c r="EI21" s="129"/>
      <c r="EJ21" s="129"/>
      <c r="EK21" s="129"/>
      <c r="EL21" s="127">
        <v>83</v>
      </c>
      <c r="EM21" s="120"/>
      <c r="EN21" s="120"/>
      <c r="EO21" s="129"/>
      <c r="EP21" s="129"/>
      <c r="EQ21" s="129"/>
      <c r="ER21" s="130"/>
      <c r="ES21" s="130"/>
      <c r="ET21" s="130"/>
      <c r="EU21" s="130"/>
      <c r="EV21" s="130"/>
      <c r="EW21" s="131"/>
      <c r="EX21" s="131"/>
      <c r="EY21" s="120"/>
      <c r="EZ21" s="120"/>
      <c r="FA21" s="127"/>
      <c r="FB21" s="117"/>
      <c r="FC21" s="132"/>
      <c r="FD21" s="132"/>
      <c r="FE21" s="120"/>
      <c r="FF21" s="120"/>
      <c r="FG21" s="123"/>
      <c r="FH21" s="123"/>
      <c r="FI21" s="134">
        <v>83</v>
      </c>
      <c r="FJ21" s="117">
        <v>78</v>
      </c>
      <c r="FK21" s="117">
        <v>83</v>
      </c>
      <c r="FL21" s="289"/>
      <c r="FM21" s="117"/>
      <c r="FN21" s="120"/>
      <c r="FO21" s="120"/>
      <c r="FP21" s="120"/>
      <c r="FQ21" s="120"/>
      <c r="FR21" s="142">
        <v>42193</v>
      </c>
      <c r="FS21" s="143">
        <v>39172</v>
      </c>
      <c r="FT21" s="14"/>
      <c r="FU21" s="14"/>
      <c r="FV21" s="14"/>
      <c r="FW21" s="14"/>
      <c r="FX21" s="14"/>
      <c r="FY21" s="14"/>
      <c r="FZ21" s="14"/>
      <c r="GA21" s="14"/>
      <c r="GB21" s="14"/>
    </row>
    <row r="22" spans="1:184" s="7" customFormat="1" ht="14.25" customHeight="1">
      <c r="A22" s="314">
        <v>19</v>
      </c>
      <c r="B22" s="358" t="s">
        <v>517</v>
      </c>
      <c r="C22" s="205" t="s">
        <v>113</v>
      </c>
      <c r="D22" s="146">
        <v>36694</v>
      </c>
      <c r="E22" s="149" t="s">
        <v>81</v>
      </c>
      <c r="F22" s="108" t="s">
        <v>207</v>
      </c>
      <c r="G22" s="109" t="s">
        <v>166</v>
      </c>
      <c r="H22" s="110">
        <f>YEAR(FR22-D22)</f>
        <v>1915</v>
      </c>
      <c r="I22" s="111">
        <f>SUM(H22-1900)</f>
        <v>15</v>
      </c>
      <c r="J22" s="111">
        <f>IF(I22&gt;30,"",I22)</f>
        <v>15</v>
      </c>
      <c r="K22" s="110">
        <f>AVERAGE(L22:M22)</f>
        <v>77.32083333333333</v>
      </c>
      <c r="L22" s="112">
        <f>SUM(P22/O22)</f>
        <v>80.04166666666667</v>
      </c>
      <c r="M22" s="113">
        <f>AVERAGE(Q22:Z22)</f>
        <v>74.6</v>
      </c>
      <c r="N22" s="113" t="str">
        <f>IF(O22&lt;10,"No","Yes")</f>
        <v>Yes</v>
      </c>
      <c r="O22" s="114">
        <f>COUNT(AB22:FQ22)</f>
        <v>48</v>
      </c>
      <c r="P22" s="115">
        <f>SUM(AB22:FQ22)</f>
        <v>3842</v>
      </c>
      <c r="Q22" s="113">
        <f>SMALL(AB22:FQ22,1)</f>
        <v>73</v>
      </c>
      <c r="R22" s="113">
        <f>SMALL(AB22:FQ22,2)</f>
        <v>74</v>
      </c>
      <c r="S22" s="113">
        <f>SMALL(AB22:FQ22,3)</f>
        <v>74</v>
      </c>
      <c r="T22" s="113">
        <f>SMALL(AB22:FQ22,4)</f>
        <v>74</v>
      </c>
      <c r="U22" s="113">
        <f>SMALL(AB22:FQ22,5)</f>
        <v>74</v>
      </c>
      <c r="V22" s="113">
        <f>SMALL(AB22:FQ22,6)</f>
        <v>75</v>
      </c>
      <c r="W22" s="113">
        <f>SMALL(AB22:FQ22,7)</f>
        <v>75</v>
      </c>
      <c r="X22" s="113">
        <f>SMALL(AB22:FQ22,8)</f>
        <v>75</v>
      </c>
      <c r="Y22" s="113">
        <f>SMALL(AB22:FQ22,9)</f>
        <v>76</v>
      </c>
      <c r="Z22" s="113">
        <f>SMALL(AB22:FQ22,10)</f>
        <v>76</v>
      </c>
      <c r="AA22" s="116">
        <f>SUM(O22/28)</f>
        <v>1.7142857142857142</v>
      </c>
      <c r="AB22" s="116"/>
      <c r="AC22" s="168"/>
      <c r="AD22" s="308"/>
      <c r="AE22" s="308"/>
      <c r="AF22" s="308"/>
      <c r="AG22" s="308"/>
      <c r="AH22" s="152">
        <v>83</v>
      </c>
      <c r="AI22" s="166">
        <v>80</v>
      </c>
      <c r="AJ22" s="308"/>
      <c r="AK22" s="308"/>
      <c r="AL22" s="308"/>
      <c r="AM22" s="308"/>
      <c r="AN22" s="308"/>
      <c r="AO22" s="155"/>
      <c r="AP22" s="155"/>
      <c r="AQ22" s="166"/>
      <c r="AR22" s="168"/>
      <c r="AS22" s="168"/>
      <c r="AT22" s="296"/>
      <c r="AU22" s="296"/>
      <c r="AV22" s="136">
        <v>79</v>
      </c>
      <c r="AW22" s="136">
        <v>77</v>
      </c>
      <c r="AX22" s="136">
        <v>87</v>
      </c>
      <c r="AY22" s="139"/>
      <c r="AZ22" s="139"/>
      <c r="BA22" s="135"/>
      <c r="BB22" s="135"/>
      <c r="BC22" s="138"/>
      <c r="BD22" s="138"/>
      <c r="BE22" s="138"/>
      <c r="BF22" s="138"/>
      <c r="BG22" s="137">
        <v>74</v>
      </c>
      <c r="BH22" s="137"/>
      <c r="BI22" s="296"/>
      <c r="BJ22" s="296"/>
      <c r="BK22" s="296"/>
      <c r="BL22" s="296"/>
      <c r="BM22" s="296"/>
      <c r="BN22" s="168"/>
      <c r="BO22" s="139">
        <v>90</v>
      </c>
      <c r="BP22" s="139">
        <v>87</v>
      </c>
      <c r="BQ22" s="139">
        <v>90</v>
      </c>
      <c r="BR22" s="139">
        <v>83</v>
      </c>
      <c r="BS22" s="139"/>
      <c r="BT22" s="139"/>
      <c r="BU22" s="165">
        <v>82</v>
      </c>
      <c r="BV22" s="165">
        <v>75</v>
      </c>
      <c r="BW22" s="139"/>
      <c r="BX22" s="139"/>
      <c r="BY22" s="153">
        <v>81</v>
      </c>
      <c r="BZ22" s="155">
        <v>86</v>
      </c>
      <c r="CA22" s="155">
        <v>84</v>
      </c>
      <c r="CB22" s="168"/>
      <c r="CC22" s="165"/>
      <c r="CD22" s="165"/>
      <c r="CE22" s="165"/>
      <c r="CF22" s="169">
        <v>74</v>
      </c>
      <c r="CG22" s="168">
        <v>78</v>
      </c>
      <c r="CH22" s="155"/>
      <c r="CI22" s="155"/>
      <c r="CJ22" s="168"/>
      <c r="CK22" s="164"/>
      <c r="CL22" s="164"/>
      <c r="CM22" s="164"/>
      <c r="CN22" s="164"/>
      <c r="CO22" s="152">
        <v>77</v>
      </c>
      <c r="CP22" s="153">
        <v>76</v>
      </c>
      <c r="CQ22" s="352"/>
      <c r="CR22" s="352"/>
      <c r="CS22" s="352"/>
      <c r="CT22" s="154">
        <v>78</v>
      </c>
      <c r="CU22" s="154">
        <v>85</v>
      </c>
      <c r="CV22" s="154">
        <v>80</v>
      </c>
      <c r="CW22" s="155"/>
      <c r="CX22" s="155"/>
      <c r="CY22" s="155"/>
      <c r="CZ22" s="155"/>
      <c r="DA22" s="121"/>
      <c r="DB22" s="121"/>
      <c r="DC22" s="155">
        <v>75</v>
      </c>
      <c r="DD22" s="155">
        <v>79</v>
      </c>
      <c r="DE22" s="155">
        <v>77</v>
      </c>
      <c r="DF22" s="155">
        <v>76</v>
      </c>
      <c r="DG22" s="339"/>
      <c r="DH22" s="339"/>
      <c r="DI22" s="339"/>
      <c r="DJ22" s="283"/>
      <c r="DK22" s="283"/>
      <c r="DL22" s="121">
        <v>78</v>
      </c>
      <c r="DM22" s="121">
        <v>82</v>
      </c>
      <c r="DN22" s="121"/>
      <c r="DO22" s="156"/>
      <c r="DP22" s="157"/>
      <c r="DQ22" s="209">
        <v>80</v>
      </c>
      <c r="DR22" s="159">
        <v>75</v>
      </c>
      <c r="DS22" s="155">
        <v>81</v>
      </c>
      <c r="DT22" s="155">
        <v>76</v>
      </c>
      <c r="DU22" s="160"/>
      <c r="DV22" s="161"/>
      <c r="DW22" s="155">
        <v>81</v>
      </c>
      <c r="DX22" s="155">
        <v>88</v>
      </c>
      <c r="DY22" s="160"/>
      <c r="DZ22" s="161">
        <v>83</v>
      </c>
      <c r="EA22" s="155">
        <v>74</v>
      </c>
      <c r="EB22" s="155">
        <v>85</v>
      </c>
      <c r="EC22" s="162"/>
      <c r="ED22" s="162"/>
      <c r="EE22" s="162"/>
      <c r="EF22" s="162"/>
      <c r="EG22" s="162"/>
      <c r="EH22" s="162"/>
      <c r="EI22" s="163"/>
      <c r="EJ22" s="163"/>
      <c r="EK22" s="163"/>
      <c r="EL22" s="161"/>
      <c r="EM22" s="155"/>
      <c r="EN22" s="155"/>
      <c r="EO22" s="163"/>
      <c r="EP22" s="163"/>
      <c r="EQ22" s="163"/>
      <c r="ER22" s="164">
        <v>84</v>
      </c>
      <c r="ES22" s="164">
        <v>79</v>
      </c>
      <c r="ET22" s="164">
        <v>73</v>
      </c>
      <c r="EU22" s="164"/>
      <c r="EV22" s="164"/>
      <c r="EW22" s="165"/>
      <c r="EX22" s="165"/>
      <c r="EY22" s="155"/>
      <c r="EZ22" s="155"/>
      <c r="FA22" s="161"/>
      <c r="FB22" s="152"/>
      <c r="FC22" s="132">
        <v>82</v>
      </c>
      <c r="FD22" s="132">
        <v>82</v>
      </c>
      <c r="FE22" s="155">
        <v>74</v>
      </c>
      <c r="FF22" s="155">
        <v>76</v>
      </c>
      <c r="FG22" s="157">
        <v>80</v>
      </c>
      <c r="FH22" s="157">
        <v>79</v>
      </c>
      <c r="FI22" s="167">
        <v>78</v>
      </c>
      <c r="FJ22" s="152"/>
      <c r="FK22" s="152">
        <v>79</v>
      </c>
      <c r="FL22" s="290"/>
      <c r="FM22" s="152"/>
      <c r="FN22" s="155"/>
      <c r="FO22" s="155"/>
      <c r="FP22" s="155"/>
      <c r="FQ22" s="155"/>
      <c r="FR22" s="142">
        <v>42193</v>
      </c>
      <c r="FS22" s="143">
        <v>39172</v>
      </c>
      <c r="FT22" s="14"/>
      <c r="FU22" s="14"/>
      <c r="FV22" s="14"/>
      <c r="FW22" s="14"/>
      <c r="FX22" s="14"/>
      <c r="FY22" s="14"/>
      <c r="FZ22" s="14"/>
      <c r="GA22" s="14"/>
      <c r="GB22" s="14"/>
    </row>
    <row r="23" spans="1:184" s="7" customFormat="1" ht="14.25" customHeight="1">
      <c r="A23" s="314">
        <v>20</v>
      </c>
      <c r="B23" s="206" t="s">
        <v>57</v>
      </c>
      <c r="C23" s="207" t="s">
        <v>112</v>
      </c>
      <c r="D23" s="106">
        <v>36953</v>
      </c>
      <c r="E23" s="107" t="s">
        <v>77</v>
      </c>
      <c r="F23" s="241" t="s">
        <v>58</v>
      </c>
      <c r="G23" s="170" t="s">
        <v>7</v>
      </c>
      <c r="H23" s="110">
        <f>YEAR(FR23-D23)</f>
        <v>1914</v>
      </c>
      <c r="I23" s="111">
        <f>SUM(H23-1900)</f>
        <v>14</v>
      </c>
      <c r="J23" s="111">
        <f>IF(I23&gt;30,"",I23)</f>
        <v>14</v>
      </c>
      <c r="K23" s="110">
        <f>AVERAGE(L23:M23)</f>
        <v>77.33095238095238</v>
      </c>
      <c r="L23" s="112">
        <f>SUM(P23/O23)</f>
        <v>79.76190476190476</v>
      </c>
      <c r="M23" s="113">
        <f>AVERAGE(Q23:Z23)</f>
        <v>74.9</v>
      </c>
      <c r="N23" s="113" t="str">
        <f>IF(O23&lt;10,"No","Yes")</f>
        <v>Yes</v>
      </c>
      <c r="O23" s="114">
        <f>COUNT(AB23:FQ23)</f>
        <v>42</v>
      </c>
      <c r="P23" s="115">
        <f>SUM(AB23:FQ23)</f>
        <v>3350</v>
      </c>
      <c r="Q23" s="113">
        <f>SMALL(AB23:FQ23,1)</f>
        <v>73</v>
      </c>
      <c r="R23" s="113">
        <f>SMALL(AB23:FQ23,2)</f>
        <v>73</v>
      </c>
      <c r="S23" s="113">
        <f>SMALL(AB23:FQ23,3)</f>
        <v>73</v>
      </c>
      <c r="T23" s="113">
        <f>SMALL(AB23:FQ23,4)</f>
        <v>74</v>
      </c>
      <c r="U23" s="113">
        <f>SMALL(AB23:FQ23,5)</f>
        <v>75</v>
      </c>
      <c r="V23" s="113">
        <f>SMALL(AB23:FQ23,6)</f>
        <v>75</v>
      </c>
      <c r="W23" s="113">
        <f>SMALL(AB23:FQ23,7)</f>
        <v>75</v>
      </c>
      <c r="X23" s="113">
        <f>SMALL(AB23:FQ23,8)</f>
        <v>76</v>
      </c>
      <c r="Y23" s="113">
        <f>SMALL(AB23:FQ23,9)</f>
        <v>77</v>
      </c>
      <c r="Z23" s="113">
        <f>SMALL(AB23:FQ23,10)</f>
        <v>78</v>
      </c>
      <c r="AA23" s="116">
        <f>SUM(O23/28)</f>
        <v>1.5</v>
      </c>
      <c r="AB23" s="116"/>
      <c r="AC23" s="140">
        <v>82</v>
      </c>
      <c r="AD23" s="308"/>
      <c r="AE23" s="308"/>
      <c r="AF23" s="308"/>
      <c r="AG23" s="308"/>
      <c r="AH23" s="117">
        <v>75</v>
      </c>
      <c r="AI23" s="133"/>
      <c r="AJ23" s="308"/>
      <c r="AK23" s="308"/>
      <c r="AL23" s="308"/>
      <c r="AM23" s="308"/>
      <c r="AN23" s="308"/>
      <c r="AO23" s="120"/>
      <c r="AP23" s="120"/>
      <c r="AQ23" s="133"/>
      <c r="AR23" s="140"/>
      <c r="AS23" s="140"/>
      <c r="AT23" s="296"/>
      <c r="AU23" s="296"/>
      <c r="AV23" s="136">
        <v>78</v>
      </c>
      <c r="AW23" s="136">
        <v>73</v>
      </c>
      <c r="AX23" s="136">
        <v>78</v>
      </c>
      <c r="AY23" s="139"/>
      <c r="AZ23" s="139"/>
      <c r="BA23" s="135"/>
      <c r="BB23" s="135"/>
      <c r="BC23" s="138"/>
      <c r="BD23" s="138"/>
      <c r="BE23" s="138"/>
      <c r="BF23" s="138"/>
      <c r="BG23" s="137">
        <v>80</v>
      </c>
      <c r="BH23" s="137"/>
      <c r="BI23" s="296"/>
      <c r="BJ23" s="296"/>
      <c r="BK23" s="296"/>
      <c r="BL23" s="296"/>
      <c r="BM23" s="296"/>
      <c r="BN23" s="140">
        <v>80</v>
      </c>
      <c r="BO23" s="139"/>
      <c r="BP23" s="139"/>
      <c r="BQ23" s="139"/>
      <c r="BR23" s="139"/>
      <c r="BS23" s="139">
        <v>84</v>
      </c>
      <c r="BT23" s="139">
        <v>83</v>
      </c>
      <c r="BU23" s="131"/>
      <c r="BV23" s="131"/>
      <c r="BW23" s="139"/>
      <c r="BX23" s="139"/>
      <c r="BY23" s="118">
        <v>82</v>
      </c>
      <c r="BZ23" s="120">
        <v>81</v>
      </c>
      <c r="CA23" s="120">
        <v>84</v>
      </c>
      <c r="CB23" s="140">
        <v>74</v>
      </c>
      <c r="CC23" s="131"/>
      <c r="CD23" s="131"/>
      <c r="CE23" s="131"/>
      <c r="CF23" s="141"/>
      <c r="CG23" s="140">
        <v>79</v>
      </c>
      <c r="CH23" s="120"/>
      <c r="CI23" s="120"/>
      <c r="CJ23" s="140"/>
      <c r="CK23" s="130"/>
      <c r="CL23" s="130"/>
      <c r="CM23" s="130"/>
      <c r="CN23" s="130"/>
      <c r="CO23" s="117">
        <v>73</v>
      </c>
      <c r="CP23" s="118">
        <v>79</v>
      </c>
      <c r="CQ23" s="351"/>
      <c r="CR23" s="351"/>
      <c r="CS23" s="351"/>
      <c r="CT23" s="119">
        <v>80</v>
      </c>
      <c r="CU23" s="119">
        <v>80</v>
      </c>
      <c r="CV23" s="119">
        <v>76</v>
      </c>
      <c r="CW23" s="120"/>
      <c r="CX23" s="120"/>
      <c r="CY23" s="120"/>
      <c r="CZ23" s="120"/>
      <c r="DA23" s="121"/>
      <c r="DB23" s="121"/>
      <c r="DC23" s="120"/>
      <c r="DD23" s="120"/>
      <c r="DE23" s="120">
        <v>75</v>
      </c>
      <c r="DF23" s="120">
        <v>84</v>
      </c>
      <c r="DG23" s="337"/>
      <c r="DH23" s="337"/>
      <c r="DI23" s="337"/>
      <c r="DJ23" s="282"/>
      <c r="DK23" s="282"/>
      <c r="DL23" s="121"/>
      <c r="DM23" s="121"/>
      <c r="DN23" s="121"/>
      <c r="DO23" s="122"/>
      <c r="DP23" s="123"/>
      <c r="DQ23" s="208">
        <v>84</v>
      </c>
      <c r="DR23" s="125">
        <v>81</v>
      </c>
      <c r="DS23" s="120"/>
      <c r="DT23" s="120"/>
      <c r="DU23" s="126"/>
      <c r="DV23" s="127"/>
      <c r="DW23" s="120"/>
      <c r="DX23" s="120"/>
      <c r="DY23" s="126"/>
      <c r="DZ23" s="127">
        <v>73</v>
      </c>
      <c r="EA23" s="120">
        <v>79</v>
      </c>
      <c r="EB23" s="120">
        <v>83</v>
      </c>
      <c r="EC23" s="128"/>
      <c r="ED23" s="128"/>
      <c r="EE23" s="128"/>
      <c r="EF23" s="128"/>
      <c r="EG23" s="128"/>
      <c r="EH23" s="128"/>
      <c r="EI23" s="129"/>
      <c r="EJ23" s="129"/>
      <c r="EK23" s="129"/>
      <c r="EL23" s="127"/>
      <c r="EM23" s="120"/>
      <c r="EN23" s="120"/>
      <c r="EO23" s="129">
        <v>81</v>
      </c>
      <c r="EP23" s="129">
        <v>86</v>
      </c>
      <c r="EQ23" s="129">
        <v>81</v>
      </c>
      <c r="ER23" s="130">
        <v>80</v>
      </c>
      <c r="ES23" s="130">
        <v>79</v>
      </c>
      <c r="ET23" s="130">
        <v>77</v>
      </c>
      <c r="EU23" s="130"/>
      <c r="EV23" s="130"/>
      <c r="EW23" s="131">
        <v>80</v>
      </c>
      <c r="EX23" s="131">
        <v>83</v>
      </c>
      <c r="EY23" s="120">
        <v>78</v>
      </c>
      <c r="EZ23" s="120">
        <v>82</v>
      </c>
      <c r="FA23" s="127">
        <v>75</v>
      </c>
      <c r="FB23" s="117"/>
      <c r="FC23" s="132"/>
      <c r="FD23" s="132"/>
      <c r="FE23" s="120"/>
      <c r="FF23" s="120"/>
      <c r="FG23" s="123">
        <v>79</v>
      </c>
      <c r="FH23" s="123">
        <v>78</v>
      </c>
      <c r="FI23" s="134">
        <v>80</v>
      </c>
      <c r="FJ23" s="117">
        <v>88</v>
      </c>
      <c r="FK23" s="117">
        <v>83</v>
      </c>
      <c r="FL23" s="289"/>
      <c r="FM23" s="117"/>
      <c r="FN23" s="120"/>
      <c r="FO23" s="120"/>
      <c r="FP23" s="120"/>
      <c r="FQ23" s="120"/>
      <c r="FR23" s="142">
        <v>42193</v>
      </c>
      <c r="FS23" s="143">
        <v>39172</v>
      </c>
      <c r="FT23" s="14"/>
      <c r="FU23" s="14"/>
      <c r="FV23" s="14"/>
      <c r="FW23" s="14"/>
      <c r="FX23" s="14"/>
      <c r="FY23" s="14"/>
      <c r="FZ23" s="14"/>
      <c r="GA23" s="14"/>
      <c r="GB23" s="14"/>
    </row>
    <row r="24" spans="1:184" s="7" customFormat="1" ht="14.25" customHeight="1">
      <c r="A24" s="314">
        <v>21</v>
      </c>
      <c r="B24" s="144" t="s">
        <v>39</v>
      </c>
      <c r="C24" s="145" t="s">
        <v>106</v>
      </c>
      <c r="D24" s="146">
        <v>35965</v>
      </c>
      <c r="E24" s="202" t="s">
        <v>102</v>
      </c>
      <c r="F24" s="355" t="s">
        <v>40</v>
      </c>
      <c r="G24" s="353" t="s">
        <v>41</v>
      </c>
      <c r="H24" s="110">
        <f>YEAR(FR24-D24)</f>
        <v>1917</v>
      </c>
      <c r="I24" s="111">
        <f>SUM(H24-1900)</f>
        <v>17</v>
      </c>
      <c r="J24" s="111">
        <f>IF(I24&gt;30,"",I24)</f>
        <v>17</v>
      </c>
      <c r="K24" s="110">
        <f>AVERAGE(L24:M24)</f>
        <v>77.34642857142856</v>
      </c>
      <c r="L24" s="112">
        <f>SUM(P24/O24)</f>
        <v>79.39285714285714</v>
      </c>
      <c r="M24" s="113">
        <f>AVERAGE(Q24:Z24)</f>
        <v>75.3</v>
      </c>
      <c r="N24" s="113" t="str">
        <f>IF(O24&lt;10,"No","Yes")</f>
        <v>Yes</v>
      </c>
      <c r="O24" s="114">
        <f>COUNT(AB24:FQ24)</f>
        <v>28</v>
      </c>
      <c r="P24" s="115">
        <f>SUM(AB24:FQ24)</f>
        <v>2223</v>
      </c>
      <c r="Q24" s="113">
        <f>SMALL(AB24:FQ24,1)</f>
        <v>74</v>
      </c>
      <c r="R24" s="113">
        <f>SMALL(AB24:FQ24,2)</f>
        <v>74</v>
      </c>
      <c r="S24" s="113">
        <f>SMALL(AB24:FQ24,3)</f>
        <v>74</v>
      </c>
      <c r="T24" s="113">
        <f>SMALL(AB24:FQ24,4)</f>
        <v>75</v>
      </c>
      <c r="U24" s="113">
        <f>SMALL(AB24:FQ24,5)</f>
        <v>75</v>
      </c>
      <c r="V24" s="113">
        <f>SMALL(AB24:FQ24,6)</f>
        <v>76</v>
      </c>
      <c r="W24" s="113">
        <f>SMALL(AB24:FQ24,7)</f>
        <v>76</v>
      </c>
      <c r="X24" s="113">
        <f>SMALL(AB24:FQ24,8)</f>
        <v>76</v>
      </c>
      <c r="Y24" s="113">
        <f>SMALL(AB24:FQ24,9)</f>
        <v>76</v>
      </c>
      <c r="Z24" s="113">
        <f>SMALL(AB24:FQ24,10)</f>
        <v>77</v>
      </c>
      <c r="AA24" s="116">
        <f>SUM(O24/28)</f>
        <v>1</v>
      </c>
      <c r="AB24" s="116"/>
      <c r="AC24" s="140">
        <v>74</v>
      </c>
      <c r="AD24" s="308"/>
      <c r="AE24" s="308"/>
      <c r="AF24" s="308"/>
      <c r="AG24" s="308"/>
      <c r="AH24" s="117"/>
      <c r="AI24" s="133"/>
      <c r="AJ24" s="308"/>
      <c r="AK24" s="308"/>
      <c r="AL24" s="308"/>
      <c r="AM24" s="308"/>
      <c r="AN24" s="308"/>
      <c r="AO24" s="120"/>
      <c r="AP24" s="120"/>
      <c r="AQ24" s="133"/>
      <c r="AR24" s="140"/>
      <c r="AS24" s="140"/>
      <c r="AT24" s="296"/>
      <c r="AU24" s="296"/>
      <c r="AV24" s="136">
        <v>83</v>
      </c>
      <c r="AW24" s="136">
        <v>76</v>
      </c>
      <c r="AX24" s="136">
        <v>82</v>
      </c>
      <c r="AY24" s="139"/>
      <c r="AZ24" s="139"/>
      <c r="BA24" s="135"/>
      <c r="BB24" s="135"/>
      <c r="BC24" s="138"/>
      <c r="BD24" s="138"/>
      <c r="BE24" s="138"/>
      <c r="BF24" s="138"/>
      <c r="BG24" s="137">
        <v>76</v>
      </c>
      <c r="BH24" s="137"/>
      <c r="BI24" s="296"/>
      <c r="BJ24" s="296"/>
      <c r="BK24" s="296"/>
      <c r="BL24" s="296"/>
      <c r="BM24" s="296"/>
      <c r="BN24" s="140"/>
      <c r="BO24" s="139"/>
      <c r="BP24" s="139"/>
      <c r="BQ24" s="139"/>
      <c r="BR24" s="139"/>
      <c r="BS24" s="139"/>
      <c r="BT24" s="139"/>
      <c r="BU24" s="131">
        <v>76</v>
      </c>
      <c r="BV24" s="131">
        <v>78</v>
      </c>
      <c r="BW24" s="139"/>
      <c r="BX24" s="139"/>
      <c r="BY24" s="118"/>
      <c r="BZ24" s="120"/>
      <c r="CA24" s="120"/>
      <c r="CB24" s="140"/>
      <c r="CC24" s="131"/>
      <c r="CD24" s="131"/>
      <c r="CE24" s="131"/>
      <c r="CF24" s="141"/>
      <c r="CG24" s="140">
        <v>78</v>
      </c>
      <c r="CH24" s="120"/>
      <c r="CI24" s="120"/>
      <c r="CJ24" s="140">
        <v>75</v>
      </c>
      <c r="CK24" s="130"/>
      <c r="CL24" s="130"/>
      <c r="CM24" s="130"/>
      <c r="CN24" s="130"/>
      <c r="CO24" s="117"/>
      <c r="CP24" s="118">
        <v>75</v>
      </c>
      <c r="CQ24" s="351"/>
      <c r="CR24" s="351"/>
      <c r="CS24" s="351"/>
      <c r="CT24" s="119"/>
      <c r="CU24" s="119"/>
      <c r="CV24" s="119"/>
      <c r="CW24" s="120"/>
      <c r="CX24" s="120"/>
      <c r="CY24" s="120"/>
      <c r="CZ24" s="120"/>
      <c r="DA24" s="121">
        <v>74</v>
      </c>
      <c r="DB24" s="121">
        <v>80</v>
      </c>
      <c r="DC24" s="120"/>
      <c r="DD24" s="120"/>
      <c r="DE24" s="120">
        <v>85</v>
      </c>
      <c r="DF24" s="120">
        <v>81</v>
      </c>
      <c r="DG24" s="337"/>
      <c r="DH24" s="337"/>
      <c r="DI24" s="337"/>
      <c r="DJ24" s="282"/>
      <c r="DK24" s="282"/>
      <c r="DL24" s="121"/>
      <c r="DM24" s="121"/>
      <c r="DN24" s="121"/>
      <c r="DO24" s="122">
        <v>74</v>
      </c>
      <c r="DP24" s="123">
        <v>76</v>
      </c>
      <c r="DQ24" s="124"/>
      <c r="DR24" s="125"/>
      <c r="DS24" s="120"/>
      <c r="DT24" s="120"/>
      <c r="DU24" s="126"/>
      <c r="DV24" s="127"/>
      <c r="DW24" s="120"/>
      <c r="DX24" s="120"/>
      <c r="DY24" s="126"/>
      <c r="DZ24" s="127"/>
      <c r="EA24" s="120"/>
      <c r="EB24" s="120"/>
      <c r="EC24" s="128"/>
      <c r="ED24" s="128"/>
      <c r="EE24" s="128"/>
      <c r="EF24" s="128"/>
      <c r="EG24" s="128"/>
      <c r="EH24" s="128"/>
      <c r="EI24" s="129"/>
      <c r="EJ24" s="129"/>
      <c r="EK24" s="129"/>
      <c r="EL24" s="127"/>
      <c r="EM24" s="120">
        <v>79</v>
      </c>
      <c r="EN24" s="120">
        <v>77</v>
      </c>
      <c r="EO24" s="129"/>
      <c r="EP24" s="129"/>
      <c r="EQ24" s="129"/>
      <c r="ER24" s="130"/>
      <c r="ES24" s="130"/>
      <c r="ET24" s="130"/>
      <c r="EU24" s="130"/>
      <c r="EV24" s="130"/>
      <c r="EW24" s="131"/>
      <c r="EX24" s="131"/>
      <c r="EY24" s="120"/>
      <c r="EZ24" s="120"/>
      <c r="FA24" s="127">
        <v>83</v>
      </c>
      <c r="FB24" s="117">
        <v>78</v>
      </c>
      <c r="FC24" s="132">
        <v>79</v>
      </c>
      <c r="FD24" s="132">
        <v>84</v>
      </c>
      <c r="FE24" s="120"/>
      <c r="FF24" s="120"/>
      <c r="FG24" s="123"/>
      <c r="FH24" s="123"/>
      <c r="FI24" s="134"/>
      <c r="FJ24" s="117">
        <v>78</v>
      </c>
      <c r="FK24" s="117"/>
      <c r="FL24" s="289"/>
      <c r="FM24" s="117">
        <v>84</v>
      </c>
      <c r="FN24" s="120">
        <v>89</v>
      </c>
      <c r="FO24" s="120">
        <v>86</v>
      </c>
      <c r="FP24" s="120">
        <v>84</v>
      </c>
      <c r="FQ24" s="120">
        <v>79</v>
      </c>
      <c r="FR24" s="142">
        <v>42193</v>
      </c>
      <c r="FS24" s="143">
        <v>39172</v>
      </c>
      <c r="FT24" s="14"/>
      <c r="FU24" s="14"/>
      <c r="FV24" s="14"/>
      <c r="FW24" s="14"/>
      <c r="FX24" s="14"/>
      <c r="FY24" s="14"/>
      <c r="FZ24" s="14"/>
      <c r="GA24" s="14"/>
      <c r="GB24" s="14"/>
    </row>
    <row r="25" spans="1:184" s="7" customFormat="1" ht="14.25" customHeight="1">
      <c r="A25" s="314">
        <v>22</v>
      </c>
      <c r="B25" s="210" t="s">
        <v>68</v>
      </c>
      <c r="C25" s="211" t="s">
        <v>110</v>
      </c>
      <c r="D25" s="146">
        <v>36238</v>
      </c>
      <c r="E25" s="147" t="s">
        <v>69</v>
      </c>
      <c r="F25" s="150" t="s">
        <v>70</v>
      </c>
      <c r="G25" s="176" t="s">
        <v>166</v>
      </c>
      <c r="H25" s="110">
        <f>YEAR(FR25-D25)</f>
        <v>1916</v>
      </c>
      <c r="I25" s="111">
        <f>SUM(H25-1900)</f>
        <v>16</v>
      </c>
      <c r="J25" s="111">
        <f>IF(I25&gt;30,"",I25)</f>
        <v>16</v>
      </c>
      <c r="K25" s="110">
        <f>AVERAGE(L25:M25)</f>
        <v>77.35909090909091</v>
      </c>
      <c r="L25" s="112">
        <f>SUM(P25/O25)</f>
        <v>79.81818181818181</v>
      </c>
      <c r="M25" s="113">
        <f>AVERAGE(Q25:Z25)</f>
        <v>74.9</v>
      </c>
      <c r="N25" s="113" t="str">
        <f>IF(O25&lt;10,"No","Yes")</f>
        <v>Yes</v>
      </c>
      <c r="O25" s="114">
        <f>COUNT(AB25:FQ25)</f>
        <v>44</v>
      </c>
      <c r="P25" s="115">
        <f>SUM(AB25:FQ25)</f>
        <v>3512</v>
      </c>
      <c r="Q25" s="113">
        <f>SMALL(AB25:FQ25,1)</f>
        <v>73</v>
      </c>
      <c r="R25" s="113">
        <f>SMALL(AB25:FQ25,2)</f>
        <v>73</v>
      </c>
      <c r="S25" s="113">
        <f>SMALL(AB25:FQ25,3)</f>
        <v>73</v>
      </c>
      <c r="T25" s="113">
        <f>SMALL(AB25:FQ25,4)</f>
        <v>74</v>
      </c>
      <c r="U25" s="113">
        <f>SMALL(AB25:FQ25,5)</f>
        <v>76</v>
      </c>
      <c r="V25" s="113">
        <f>SMALL(AB25:FQ25,6)</f>
        <v>76</v>
      </c>
      <c r="W25" s="113">
        <f>SMALL(AB25:FQ25,7)</f>
        <v>76</v>
      </c>
      <c r="X25" s="113">
        <f>SMALL(AB25:FQ25,8)</f>
        <v>76</v>
      </c>
      <c r="Y25" s="113">
        <f>SMALL(AB25:FQ25,9)</f>
        <v>76</v>
      </c>
      <c r="Z25" s="113">
        <f>SMALL(AB25:FQ25,10)</f>
        <v>76</v>
      </c>
      <c r="AA25" s="116">
        <f>SUM(O25/28)</f>
        <v>1.5714285714285714</v>
      </c>
      <c r="AB25" s="116"/>
      <c r="AC25" s="140"/>
      <c r="AD25" s="308"/>
      <c r="AE25" s="308"/>
      <c r="AF25" s="308"/>
      <c r="AG25" s="308"/>
      <c r="AH25" s="117">
        <v>80</v>
      </c>
      <c r="AI25" s="133">
        <v>84</v>
      </c>
      <c r="AJ25" s="308"/>
      <c r="AK25" s="308"/>
      <c r="AL25" s="308"/>
      <c r="AM25" s="308"/>
      <c r="AN25" s="308"/>
      <c r="AO25" s="120"/>
      <c r="AP25" s="120"/>
      <c r="AQ25" s="133"/>
      <c r="AR25" s="140"/>
      <c r="AS25" s="140"/>
      <c r="AT25" s="296"/>
      <c r="AU25" s="296"/>
      <c r="AV25" s="136">
        <v>76</v>
      </c>
      <c r="AW25" s="136">
        <v>76</v>
      </c>
      <c r="AX25" s="136">
        <v>85</v>
      </c>
      <c r="AY25" s="139"/>
      <c r="AZ25" s="139"/>
      <c r="BA25" s="135"/>
      <c r="BB25" s="135"/>
      <c r="BC25" s="138">
        <v>78</v>
      </c>
      <c r="BD25" s="138">
        <v>87</v>
      </c>
      <c r="BE25" s="138">
        <v>73</v>
      </c>
      <c r="BF25" s="138">
        <v>78</v>
      </c>
      <c r="BG25" s="137"/>
      <c r="BH25" s="137"/>
      <c r="BI25" s="296"/>
      <c r="BJ25" s="296"/>
      <c r="BK25" s="296"/>
      <c r="BL25" s="296"/>
      <c r="BM25" s="296"/>
      <c r="BN25" s="140"/>
      <c r="BO25" s="139"/>
      <c r="BP25" s="139"/>
      <c r="BQ25" s="139">
        <v>86</v>
      </c>
      <c r="BR25" s="139">
        <v>80</v>
      </c>
      <c r="BS25" s="139">
        <v>82</v>
      </c>
      <c r="BT25" s="139">
        <v>91</v>
      </c>
      <c r="BU25" s="131">
        <v>79</v>
      </c>
      <c r="BV25" s="131">
        <v>82</v>
      </c>
      <c r="BW25" s="139">
        <v>81</v>
      </c>
      <c r="BX25" s="139">
        <v>80</v>
      </c>
      <c r="BY25" s="118">
        <v>85</v>
      </c>
      <c r="BZ25" s="120">
        <v>78</v>
      </c>
      <c r="CA25" s="120">
        <v>77</v>
      </c>
      <c r="CB25" s="140"/>
      <c r="CC25" s="131"/>
      <c r="CD25" s="131"/>
      <c r="CE25" s="131"/>
      <c r="CF25" s="141">
        <v>80</v>
      </c>
      <c r="CG25" s="140">
        <v>77</v>
      </c>
      <c r="CH25" s="120"/>
      <c r="CI25" s="120"/>
      <c r="CJ25" s="140">
        <v>76</v>
      </c>
      <c r="CK25" s="130"/>
      <c r="CL25" s="130"/>
      <c r="CM25" s="130"/>
      <c r="CN25" s="130"/>
      <c r="CO25" s="117">
        <v>80</v>
      </c>
      <c r="CP25" s="118"/>
      <c r="CQ25" s="351"/>
      <c r="CR25" s="351"/>
      <c r="CS25" s="351"/>
      <c r="CT25" s="119"/>
      <c r="CU25" s="119"/>
      <c r="CV25" s="119"/>
      <c r="CW25" s="120"/>
      <c r="CX25" s="120"/>
      <c r="CY25" s="120"/>
      <c r="CZ25" s="120"/>
      <c r="DA25" s="121"/>
      <c r="DB25" s="121"/>
      <c r="DC25" s="120">
        <v>82</v>
      </c>
      <c r="DD25" s="120">
        <v>76</v>
      </c>
      <c r="DE25" s="120">
        <v>76</v>
      </c>
      <c r="DF25" s="120">
        <v>73</v>
      </c>
      <c r="DG25" s="337"/>
      <c r="DH25" s="337"/>
      <c r="DI25" s="337"/>
      <c r="DJ25" s="282"/>
      <c r="DK25" s="282"/>
      <c r="DL25" s="121">
        <v>79</v>
      </c>
      <c r="DM25" s="121">
        <v>76</v>
      </c>
      <c r="DN25" s="121"/>
      <c r="DO25" s="122">
        <v>81</v>
      </c>
      <c r="DP25" s="123">
        <v>86</v>
      </c>
      <c r="DQ25" s="208"/>
      <c r="DR25" s="125"/>
      <c r="DS25" s="120"/>
      <c r="DT25" s="120"/>
      <c r="DU25" s="126"/>
      <c r="DV25" s="127">
        <v>80</v>
      </c>
      <c r="DW25" s="120"/>
      <c r="DX25" s="120"/>
      <c r="DY25" s="126"/>
      <c r="DZ25" s="127">
        <v>89</v>
      </c>
      <c r="EA25" s="120"/>
      <c r="EB25" s="120"/>
      <c r="EC25" s="128"/>
      <c r="ED25" s="128"/>
      <c r="EE25" s="128"/>
      <c r="EF25" s="128"/>
      <c r="EG25" s="128"/>
      <c r="EH25" s="128"/>
      <c r="EI25" s="129"/>
      <c r="EJ25" s="129"/>
      <c r="EK25" s="129"/>
      <c r="EL25" s="127">
        <v>83</v>
      </c>
      <c r="EM25" s="120"/>
      <c r="EN25" s="120"/>
      <c r="EO25" s="129"/>
      <c r="EP25" s="129"/>
      <c r="EQ25" s="129"/>
      <c r="ER25" s="130"/>
      <c r="ES25" s="130"/>
      <c r="ET25" s="130"/>
      <c r="EU25" s="130"/>
      <c r="EV25" s="130"/>
      <c r="EW25" s="131">
        <v>74</v>
      </c>
      <c r="EX25" s="131">
        <v>84</v>
      </c>
      <c r="EY25" s="120">
        <v>77</v>
      </c>
      <c r="EZ25" s="120">
        <v>76</v>
      </c>
      <c r="FA25" s="127"/>
      <c r="FB25" s="117"/>
      <c r="FC25" s="132"/>
      <c r="FD25" s="132"/>
      <c r="FE25" s="120"/>
      <c r="FF25" s="120"/>
      <c r="FG25" s="123">
        <v>76</v>
      </c>
      <c r="FH25" s="123">
        <v>80</v>
      </c>
      <c r="FI25" s="134">
        <v>77</v>
      </c>
      <c r="FJ25" s="117">
        <v>73</v>
      </c>
      <c r="FK25" s="117">
        <v>83</v>
      </c>
      <c r="FL25" s="289"/>
      <c r="FM25" s="117"/>
      <c r="FN25" s="120"/>
      <c r="FO25" s="120"/>
      <c r="FP25" s="120"/>
      <c r="FQ25" s="120"/>
      <c r="FR25" s="142">
        <v>42193</v>
      </c>
      <c r="FS25" s="143">
        <v>39172</v>
      </c>
      <c r="FT25" s="14"/>
      <c r="FU25" s="14"/>
      <c r="FV25" s="14"/>
      <c r="FW25" s="14"/>
      <c r="FX25" s="14"/>
      <c r="FY25" s="14"/>
      <c r="FZ25" s="14"/>
      <c r="GA25" s="14"/>
      <c r="GB25" s="14"/>
    </row>
    <row r="26" spans="1:184" s="7" customFormat="1" ht="14.25" customHeight="1">
      <c r="A26" s="314">
        <v>23</v>
      </c>
      <c r="B26" s="177" t="s">
        <v>469</v>
      </c>
      <c r="C26" s="178" t="s">
        <v>226</v>
      </c>
      <c r="D26" s="146">
        <v>36896</v>
      </c>
      <c r="E26" s="147" t="s">
        <v>86</v>
      </c>
      <c r="F26" s="240" t="s">
        <v>92</v>
      </c>
      <c r="G26" s="109" t="s">
        <v>12</v>
      </c>
      <c r="H26" s="110">
        <f>YEAR(FR26-D26)</f>
        <v>1914</v>
      </c>
      <c r="I26" s="111">
        <f>SUM(H26-1900)</f>
        <v>14</v>
      </c>
      <c r="J26" s="111">
        <f>IF(I26&gt;30,"",I26)</f>
        <v>14</v>
      </c>
      <c r="K26" s="110">
        <f>AVERAGE(L26:M26)</f>
        <v>77.71923076923076</v>
      </c>
      <c r="L26" s="112">
        <f>SUM(P26/O26)</f>
        <v>78.53846153846153</v>
      </c>
      <c r="M26" s="113">
        <f>AVERAGE(Q26:Z26)</f>
        <v>76.9</v>
      </c>
      <c r="N26" s="113" t="str">
        <f>IF(O26&lt;10,"No","Yes")</f>
        <v>Yes</v>
      </c>
      <c r="O26" s="114">
        <f>COUNT(AB26:FQ26)</f>
        <v>13</v>
      </c>
      <c r="P26" s="115">
        <f>SUM(AB26:FQ26)</f>
        <v>1021</v>
      </c>
      <c r="Q26" s="113">
        <f>SMALL(AB26:FQ26,1)</f>
        <v>72</v>
      </c>
      <c r="R26" s="113">
        <f>SMALL(AB26:FQ26,2)</f>
        <v>73</v>
      </c>
      <c r="S26" s="113">
        <f>SMALL(AB26:FQ26,3)</f>
        <v>75</v>
      </c>
      <c r="T26" s="113">
        <f>SMALL(AB26:FQ26,4)</f>
        <v>75</v>
      </c>
      <c r="U26" s="113">
        <f>SMALL(AB26:FQ26,5)</f>
        <v>76</v>
      </c>
      <c r="V26" s="113">
        <f>SMALL(AB26:FQ26,6)</f>
        <v>77</v>
      </c>
      <c r="W26" s="113">
        <f>SMALL(AB26:FQ26,7)</f>
        <v>77</v>
      </c>
      <c r="X26" s="113">
        <f>SMALL(AB26:FQ26,8)</f>
        <v>80</v>
      </c>
      <c r="Y26" s="113">
        <f>SMALL(AB26:FQ26,9)</f>
        <v>82</v>
      </c>
      <c r="Z26" s="113">
        <f>SMALL(AB26:FQ26,10)</f>
        <v>82</v>
      </c>
      <c r="AA26" s="116">
        <f>SUM(O26/28)</f>
        <v>0.4642857142857143</v>
      </c>
      <c r="AB26" s="116"/>
      <c r="AC26" s="182"/>
      <c r="AD26" s="308"/>
      <c r="AE26" s="308"/>
      <c r="AF26" s="308"/>
      <c r="AG26" s="308"/>
      <c r="AH26" s="179">
        <v>75</v>
      </c>
      <c r="AI26" s="179">
        <v>82</v>
      </c>
      <c r="AJ26" s="308"/>
      <c r="AK26" s="308"/>
      <c r="AL26" s="308"/>
      <c r="AM26" s="308"/>
      <c r="AN26" s="308"/>
      <c r="AO26" s="181"/>
      <c r="AP26" s="181"/>
      <c r="AQ26" s="179"/>
      <c r="AR26" s="182"/>
      <c r="AS26" s="182"/>
      <c r="AT26" s="296"/>
      <c r="AU26" s="296"/>
      <c r="AV26" s="136"/>
      <c r="AW26" s="136"/>
      <c r="AX26" s="136"/>
      <c r="AY26" s="139"/>
      <c r="AZ26" s="139"/>
      <c r="BA26" s="135"/>
      <c r="BB26" s="135"/>
      <c r="BC26" s="138"/>
      <c r="BD26" s="138"/>
      <c r="BE26" s="138"/>
      <c r="BF26" s="138"/>
      <c r="BG26" s="137"/>
      <c r="BH26" s="137"/>
      <c r="BI26" s="296"/>
      <c r="BJ26" s="296"/>
      <c r="BK26" s="296"/>
      <c r="BL26" s="296"/>
      <c r="BM26" s="296"/>
      <c r="BN26" s="182"/>
      <c r="BO26" s="139"/>
      <c r="BP26" s="139"/>
      <c r="BQ26" s="139"/>
      <c r="BR26" s="139"/>
      <c r="BS26" s="139"/>
      <c r="BT26" s="139"/>
      <c r="BU26" s="191"/>
      <c r="BV26" s="191"/>
      <c r="BW26" s="139"/>
      <c r="BX26" s="139"/>
      <c r="BY26" s="179">
        <v>77</v>
      </c>
      <c r="BZ26" s="181">
        <v>80</v>
      </c>
      <c r="CA26" s="181">
        <v>84</v>
      </c>
      <c r="CB26" s="182"/>
      <c r="CC26" s="191"/>
      <c r="CD26" s="191"/>
      <c r="CE26" s="191"/>
      <c r="CF26" s="193"/>
      <c r="CG26" s="182"/>
      <c r="CH26" s="181"/>
      <c r="CI26" s="181"/>
      <c r="CJ26" s="182"/>
      <c r="CK26" s="190"/>
      <c r="CL26" s="190"/>
      <c r="CM26" s="190"/>
      <c r="CN26" s="190"/>
      <c r="CO26" s="179"/>
      <c r="CP26" s="179"/>
      <c r="CQ26" s="191"/>
      <c r="CR26" s="191"/>
      <c r="CS26" s="191"/>
      <c r="CT26" s="180"/>
      <c r="CU26" s="180"/>
      <c r="CV26" s="180"/>
      <c r="CW26" s="181"/>
      <c r="CX26" s="181"/>
      <c r="CY26" s="181"/>
      <c r="CZ26" s="181"/>
      <c r="DA26" s="121"/>
      <c r="DB26" s="121"/>
      <c r="DC26" s="181"/>
      <c r="DD26" s="181"/>
      <c r="DE26" s="181"/>
      <c r="DF26" s="181"/>
      <c r="DG26" s="338"/>
      <c r="DH26" s="338"/>
      <c r="DI26" s="338"/>
      <c r="DJ26" s="187"/>
      <c r="DK26" s="187"/>
      <c r="DL26" s="121"/>
      <c r="DM26" s="121"/>
      <c r="DN26" s="121"/>
      <c r="DO26" s="183"/>
      <c r="DP26" s="184"/>
      <c r="DQ26" s="185"/>
      <c r="DR26" s="186"/>
      <c r="DS26" s="181"/>
      <c r="DT26" s="181"/>
      <c r="DU26" s="187"/>
      <c r="DV26" s="179"/>
      <c r="DW26" s="181"/>
      <c r="DX26" s="181"/>
      <c r="DY26" s="187"/>
      <c r="DZ26" s="179"/>
      <c r="EA26" s="181"/>
      <c r="EB26" s="181"/>
      <c r="EC26" s="188">
        <v>76</v>
      </c>
      <c r="ED26" s="188">
        <v>72</v>
      </c>
      <c r="EE26" s="188">
        <v>83</v>
      </c>
      <c r="EF26" s="188">
        <v>85</v>
      </c>
      <c r="EG26" s="188">
        <v>82</v>
      </c>
      <c r="EH26" s="188">
        <v>75</v>
      </c>
      <c r="EI26" s="189"/>
      <c r="EJ26" s="189"/>
      <c r="EK26" s="189"/>
      <c r="EL26" s="179"/>
      <c r="EM26" s="181"/>
      <c r="EN26" s="181"/>
      <c r="EO26" s="189"/>
      <c r="EP26" s="189"/>
      <c r="EQ26" s="189"/>
      <c r="ER26" s="190"/>
      <c r="ES26" s="190"/>
      <c r="ET26" s="190"/>
      <c r="EU26" s="190"/>
      <c r="EV26" s="190"/>
      <c r="EW26" s="191"/>
      <c r="EX26" s="191"/>
      <c r="EY26" s="181"/>
      <c r="EZ26" s="181"/>
      <c r="FA26" s="179"/>
      <c r="FB26" s="179"/>
      <c r="FC26" s="132"/>
      <c r="FD26" s="132"/>
      <c r="FE26" s="181"/>
      <c r="FF26" s="181"/>
      <c r="FG26" s="184">
        <v>77</v>
      </c>
      <c r="FH26" s="184">
        <v>73</v>
      </c>
      <c r="FI26" s="192"/>
      <c r="FJ26" s="179"/>
      <c r="FK26" s="179"/>
      <c r="FL26" s="291"/>
      <c r="FM26" s="179"/>
      <c r="FN26" s="181"/>
      <c r="FO26" s="181"/>
      <c r="FP26" s="181"/>
      <c r="FQ26" s="181"/>
      <c r="FR26" s="142">
        <v>42193</v>
      </c>
      <c r="FS26" s="143">
        <v>39172</v>
      </c>
      <c r="FT26" s="14"/>
      <c r="FU26" s="14"/>
      <c r="FV26" s="14"/>
      <c r="FW26" s="14"/>
      <c r="FX26" s="14"/>
      <c r="FY26" s="14"/>
      <c r="FZ26" s="14"/>
      <c r="GA26" s="14"/>
      <c r="GB26" s="14"/>
    </row>
    <row r="27" spans="1:184" s="7" customFormat="1" ht="14.25">
      <c r="A27" s="314">
        <v>24</v>
      </c>
      <c r="B27" s="215" t="s">
        <v>339</v>
      </c>
      <c r="C27" s="105" t="s">
        <v>418</v>
      </c>
      <c r="D27" s="196">
        <v>36406</v>
      </c>
      <c r="E27" s="149" t="s">
        <v>340</v>
      </c>
      <c r="F27" s="108" t="s">
        <v>341</v>
      </c>
      <c r="G27" s="245" t="s">
        <v>12</v>
      </c>
      <c r="H27" s="110">
        <f>YEAR(FR27-D27)</f>
        <v>1915</v>
      </c>
      <c r="I27" s="111">
        <f>SUM(H27-1900)</f>
        <v>15</v>
      </c>
      <c r="J27" s="111">
        <f>IF(I27&gt;30,"",I27)</f>
        <v>15</v>
      </c>
      <c r="K27" s="110">
        <f>AVERAGE(L27:M27)</f>
        <v>78.66923076923077</v>
      </c>
      <c r="L27" s="112">
        <f>SUM(P27/O27)</f>
        <v>79.53846153846153</v>
      </c>
      <c r="M27" s="113">
        <f>AVERAGE(Q27:Z27)</f>
        <v>77.8</v>
      </c>
      <c r="N27" s="113" t="str">
        <f>IF(O27&lt;10,"No","Yes")</f>
        <v>Yes</v>
      </c>
      <c r="O27" s="114">
        <f>COUNT(AB27:FQ27)</f>
        <v>13</v>
      </c>
      <c r="P27" s="115">
        <f>SUM(AB27:FQ27)</f>
        <v>1034</v>
      </c>
      <c r="Q27" s="113">
        <f>SMALL(AB27:FQ27,1)</f>
        <v>74</v>
      </c>
      <c r="R27" s="113">
        <f>SMALL(AB27:FQ27,2)</f>
        <v>75</v>
      </c>
      <c r="S27" s="113">
        <f>SMALL(AB27:FQ27,3)</f>
        <v>75</v>
      </c>
      <c r="T27" s="113">
        <f>SMALL(AB27:FQ27,4)</f>
        <v>77</v>
      </c>
      <c r="U27" s="113">
        <f>SMALL(AB27:FQ27,5)</f>
        <v>77</v>
      </c>
      <c r="V27" s="113">
        <f>SMALL(AB27:FQ27,6)</f>
        <v>79</v>
      </c>
      <c r="W27" s="113">
        <f>SMALL(AB27:FQ27,7)</f>
        <v>80</v>
      </c>
      <c r="X27" s="113">
        <f>SMALL(AB27:FQ27,8)</f>
        <v>80</v>
      </c>
      <c r="Y27" s="113">
        <f>SMALL(AB27:FQ27,9)</f>
        <v>80</v>
      </c>
      <c r="Z27" s="113">
        <f>SMALL(AB27:FQ27,10)</f>
        <v>81</v>
      </c>
      <c r="AA27" s="116">
        <f>SUM(O27/28)</f>
        <v>0.4642857142857143</v>
      </c>
      <c r="AB27" s="116"/>
      <c r="AC27" s="182"/>
      <c r="AD27" s="308">
        <v>80</v>
      </c>
      <c r="AE27" s="308">
        <v>79</v>
      </c>
      <c r="AF27" s="308"/>
      <c r="AG27" s="308"/>
      <c r="AH27" s="179"/>
      <c r="AI27" s="179"/>
      <c r="AJ27" s="308"/>
      <c r="AK27" s="308"/>
      <c r="AL27" s="308"/>
      <c r="AM27" s="308"/>
      <c r="AN27" s="308"/>
      <c r="AO27" s="181"/>
      <c r="AP27" s="181"/>
      <c r="AQ27" s="179"/>
      <c r="AR27" s="182"/>
      <c r="AS27" s="182"/>
      <c r="AT27" s="296"/>
      <c r="AU27" s="296"/>
      <c r="AV27" s="136"/>
      <c r="AW27" s="136"/>
      <c r="AX27" s="136"/>
      <c r="AY27" s="139"/>
      <c r="AZ27" s="139"/>
      <c r="BA27" s="135"/>
      <c r="BB27" s="135"/>
      <c r="BC27" s="138"/>
      <c r="BD27" s="138"/>
      <c r="BE27" s="138"/>
      <c r="BF27" s="138"/>
      <c r="BG27" s="137"/>
      <c r="BH27" s="137"/>
      <c r="BI27" s="296"/>
      <c r="BJ27" s="296"/>
      <c r="BK27" s="296"/>
      <c r="BL27" s="296"/>
      <c r="BM27" s="296"/>
      <c r="BN27" s="182"/>
      <c r="BO27" s="139"/>
      <c r="BP27" s="139"/>
      <c r="BQ27" s="139">
        <v>74</v>
      </c>
      <c r="BR27" s="139">
        <v>75</v>
      </c>
      <c r="BS27" s="139">
        <v>88</v>
      </c>
      <c r="BT27" s="139">
        <v>83</v>
      </c>
      <c r="BU27" s="191">
        <v>77</v>
      </c>
      <c r="BV27" s="191">
        <v>77</v>
      </c>
      <c r="BW27" s="139">
        <v>80</v>
      </c>
      <c r="BX27" s="139">
        <v>75</v>
      </c>
      <c r="BY27" s="179"/>
      <c r="BZ27" s="181"/>
      <c r="CA27" s="181"/>
      <c r="CB27" s="182"/>
      <c r="CC27" s="191"/>
      <c r="CD27" s="191"/>
      <c r="CE27" s="191"/>
      <c r="CF27" s="193"/>
      <c r="CG27" s="182"/>
      <c r="CH27" s="181">
        <v>80</v>
      </c>
      <c r="CI27" s="181"/>
      <c r="CJ27" s="182"/>
      <c r="CK27" s="190"/>
      <c r="CL27" s="190"/>
      <c r="CM27" s="190"/>
      <c r="CN27" s="190"/>
      <c r="CO27" s="179"/>
      <c r="CP27" s="179"/>
      <c r="CQ27" s="191"/>
      <c r="CR27" s="191"/>
      <c r="CS27" s="191"/>
      <c r="CT27" s="180"/>
      <c r="CU27" s="180"/>
      <c r="CV27" s="180"/>
      <c r="CW27" s="181"/>
      <c r="CX27" s="181"/>
      <c r="CY27" s="181"/>
      <c r="CZ27" s="181"/>
      <c r="DA27" s="121"/>
      <c r="DB27" s="121"/>
      <c r="DC27" s="181"/>
      <c r="DD27" s="181"/>
      <c r="DE27" s="181"/>
      <c r="DF27" s="181"/>
      <c r="DG27" s="338"/>
      <c r="DH27" s="338"/>
      <c r="DI27" s="338"/>
      <c r="DJ27" s="187"/>
      <c r="DK27" s="187"/>
      <c r="DL27" s="121"/>
      <c r="DM27" s="121"/>
      <c r="DN27" s="121"/>
      <c r="DO27" s="183">
        <v>81</v>
      </c>
      <c r="DP27" s="184">
        <v>85</v>
      </c>
      <c r="DQ27" s="185"/>
      <c r="DR27" s="186"/>
      <c r="DS27" s="181"/>
      <c r="DT27" s="181"/>
      <c r="DU27" s="187"/>
      <c r="DV27" s="179"/>
      <c r="DW27" s="181"/>
      <c r="DX27" s="181"/>
      <c r="DY27" s="187"/>
      <c r="DZ27" s="179"/>
      <c r="EA27" s="181"/>
      <c r="EB27" s="181"/>
      <c r="EC27" s="188"/>
      <c r="ED27" s="188"/>
      <c r="EE27" s="188"/>
      <c r="EF27" s="188"/>
      <c r="EG27" s="188"/>
      <c r="EH27" s="188"/>
      <c r="EI27" s="189"/>
      <c r="EJ27" s="189"/>
      <c r="EK27" s="189"/>
      <c r="EL27" s="179"/>
      <c r="EM27" s="181"/>
      <c r="EN27" s="181"/>
      <c r="EO27" s="189"/>
      <c r="EP27" s="189"/>
      <c r="EQ27" s="189"/>
      <c r="ER27" s="190"/>
      <c r="ES27" s="190"/>
      <c r="ET27" s="190"/>
      <c r="EU27" s="190"/>
      <c r="EV27" s="190"/>
      <c r="EW27" s="191"/>
      <c r="EX27" s="191"/>
      <c r="EY27" s="181"/>
      <c r="EZ27" s="181"/>
      <c r="FA27" s="179"/>
      <c r="FB27" s="179"/>
      <c r="FC27" s="132"/>
      <c r="FD27" s="132"/>
      <c r="FE27" s="181"/>
      <c r="FF27" s="181"/>
      <c r="FG27" s="184"/>
      <c r="FH27" s="184"/>
      <c r="FI27" s="192"/>
      <c r="FJ27" s="179"/>
      <c r="FK27" s="179"/>
      <c r="FL27" s="291"/>
      <c r="FM27" s="179"/>
      <c r="FN27" s="181"/>
      <c r="FO27" s="181"/>
      <c r="FP27" s="120"/>
      <c r="FQ27" s="120"/>
      <c r="FR27" s="142">
        <v>42193</v>
      </c>
      <c r="FS27" s="143">
        <v>39172</v>
      </c>
      <c r="FT27" s="14"/>
      <c r="FU27" s="14"/>
      <c r="FV27" s="14"/>
      <c r="FW27" s="14"/>
      <c r="FX27" s="14"/>
      <c r="FY27" s="14"/>
      <c r="FZ27" s="14"/>
      <c r="GA27" s="14"/>
      <c r="GB27" s="14"/>
    </row>
    <row r="28" spans="1:184" s="7" customFormat="1" ht="14.25">
      <c r="A28" s="314">
        <v>25</v>
      </c>
      <c r="B28" s="174" t="s">
        <v>266</v>
      </c>
      <c r="C28" s="175" t="s">
        <v>114</v>
      </c>
      <c r="D28" s="106">
        <v>37065</v>
      </c>
      <c r="E28" s="107" t="s">
        <v>267</v>
      </c>
      <c r="F28" s="108" t="s">
        <v>553</v>
      </c>
      <c r="G28" s="170" t="s">
        <v>24</v>
      </c>
      <c r="H28" s="110">
        <f>YEAR(FR28-D28)</f>
        <v>1914</v>
      </c>
      <c r="I28" s="111">
        <f>SUM(H28-1900)</f>
        <v>14</v>
      </c>
      <c r="J28" s="111">
        <f>IF(I28&gt;30,"",I28)</f>
        <v>14</v>
      </c>
      <c r="K28" s="110">
        <f>AVERAGE(L28:M28)</f>
        <v>78.73478260869564</v>
      </c>
      <c r="L28" s="112">
        <f>SUM(P28/O28)</f>
        <v>80.8695652173913</v>
      </c>
      <c r="M28" s="113">
        <f>AVERAGE(Q28:Z28)</f>
        <v>76.6</v>
      </c>
      <c r="N28" s="113" t="str">
        <f>IF(O28&lt;10,"No","Yes")</f>
        <v>Yes</v>
      </c>
      <c r="O28" s="114">
        <f>COUNT(AB28:FQ28)</f>
        <v>23</v>
      </c>
      <c r="P28" s="115">
        <f>SUM(AB28:FQ28)</f>
        <v>1860</v>
      </c>
      <c r="Q28" s="113">
        <f>SMALL(AB28:FQ28,1)</f>
        <v>73</v>
      </c>
      <c r="R28" s="113">
        <f>SMALL(AB28:FQ28,2)</f>
        <v>73</v>
      </c>
      <c r="S28" s="113">
        <f>SMALL(AB28:FQ28,3)</f>
        <v>76</v>
      </c>
      <c r="T28" s="113">
        <f>SMALL(AB28:FQ28,4)</f>
        <v>77</v>
      </c>
      <c r="U28" s="113">
        <f>SMALL(AB28:FQ28,5)</f>
        <v>77</v>
      </c>
      <c r="V28" s="113">
        <f>SMALL(AB28:FQ28,6)</f>
        <v>77</v>
      </c>
      <c r="W28" s="113">
        <f>SMALL(AB28:FQ28,7)</f>
        <v>78</v>
      </c>
      <c r="X28" s="113">
        <f>SMALL(AB28:FQ28,8)</f>
        <v>78</v>
      </c>
      <c r="Y28" s="113">
        <f>SMALL(AB28:FQ28,9)</f>
        <v>78</v>
      </c>
      <c r="Z28" s="113">
        <f>SMALL(AB28:FQ28,10)</f>
        <v>79</v>
      </c>
      <c r="AA28" s="116">
        <f>SUM(O28/28)</f>
        <v>0.8214285714285714</v>
      </c>
      <c r="AB28" s="116"/>
      <c r="AC28" s="140">
        <v>78</v>
      </c>
      <c r="AD28" s="308"/>
      <c r="AE28" s="308"/>
      <c r="AF28" s="308"/>
      <c r="AG28" s="308"/>
      <c r="AH28" s="117"/>
      <c r="AI28" s="133">
        <v>73</v>
      </c>
      <c r="AJ28" s="308"/>
      <c r="AK28" s="308"/>
      <c r="AL28" s="308"/>
      <c r="AM28" s="308"/>
      <c r="AN28" s="308"/>
      <c r="AO28" s="120"/>
      <c r="AP28" s="120"/>
      <c r="AQ28" s="133"/>
      <c r="AR28" s="140"/>
      <c r="AS28" s="140"/>
      <c r="AT28" s="296"/>
      <c r="AU28" s="296"/>
      <c r="AV28" s="136">
        <v>79</v>
      </c>
      <c r="AW28" s="136">
        <v>73</v>
      </c>
      <c r="AX28" s="136">
        <v>84</v>
      </c>
      <c r="AY28" s="139"/>
      <c r="AZ28" s="139"/>
      <c r="BA28" s="135"/>
      <c r="BB28" s="135"/>
      <c r="BC28" s="138"/>
      <c r="BD28" s="138"/>
      <c r="BE28" s="138"/>
      <c r="BF28" s="138"/>
      <c r="BG28" s="137">
        <v>80</v>
      </c>
      <c r="BH28" s="137">
        <v>93</v>
      </c>
      <c r="BI28" s="296"/>
      <c r="BJ28" s="296"/>
      <c r="BK28" s="296"/>
      <c r="BL28" s="296"/>
      <c r="BM28" s="296"/>
      <c r="BN28" s="140"/>
      <c r="BO28" s="139"/>
      <c r="BP28" s="139"/>
      <c r="BQ28" s="139"/>
      <c r="BR28" s="139"/>
      <c r="BS28" s="139"/>
      <c r="BT28" s="139"/>
      <c r="BU28" s="131"/>
      <c r="BV28" s="131"/>
      <c r="BW28" s="139">
        <v>76</v>
      </c>
      <c r="BX28" s="139">
        <v>80</v>
      </c>
      <c r="BY28" s="118"/>
      <c r="BZ28" s="120"/>
      <c r="CA28" s="120"/>
      <c r="CB28" s="140">
        <v>80</v>
      </c>
      <c r="CC28" s="131"/>
      <c r="CD28" s="131"/>
      <c r="CE28" s="131"/>
      <c r="CF28" s="141"/>
      <c r="CG28" s="140">
        <v>85</v>
      </c>
      <c r="CH28" s="120"/>
      <c r="CI28" s="120"/>
      <c r="CJ28" s="140">
        <v>77</v>
      </c>
      <c r="CK28" s="130"/>
      <c r="CL28" s="130"/>
      <c r="CM28" s="130"/>
      <c r="CN28" s="130"/>
      <c r="CO28" s="117">
        <v>77</v>
      </c>
      <c r="CP28" s="118">
        <v>78</v>
      </c>
      <c r="CQ28" s="351"/>
      <c r="CR28" s="351"/>
      <c r="CS28" s="351"/>
      <c r="CT28" s="119">
        <v>79</v>
      </c>
      <c r="CU28" s="119">
        <v>78</v>
      </c>
      <c r="CV28" s="119">
        <v>77</v>
      </c>
      <c r="CW28" s="120"/>
      <c r="CX28" s="120"/>
      <c r="CY28" s="120"/>
      <c r="CZ28" s="120"/>
      <c r="DA28" s="121"/>
      <c r="DB28" s="121"/>
      <c r="DC28" s="120"/>
      <c r="DD28" s="120"/>
      <c r="DE28" s="120"/>
      <c r="DF28" s="120"/>
      <c r="DG28" s="337"/>
      <c r="DH28" s="337"/>
      <c r="DI28" s="337"/>
      <c r="DJ28" s="282"/>
      <c r="DK28" s="282"/>
      <c r="DL28" s="121"/>
      <c r="DM28" s="121"/>
      <c r="DN28" s="121"/>
      <c r="DO28" s="122"/>
      <c r="DP28" s="123"/>
      <c r="DQ28" s="124">
        <v>88</v>
      </c>
      <c r="DR28" s="125">
        <v>84</v>
      </c>
      <c r="DS28" s="120"/>
      <c r="DT28" s="120"/>
      <c r="DU28" s="126"/>
      <c r="DV28" s="127"/>
      <c r="DW28" s="120"/>
      <c r="DX28" s="120"/>
      <c r="DY28" s="126"/>
      <c r="DZ28" s="127">
        <v>90</v>
      </c>
      <c r="EA28" s="120"/>
      <c r="EB28" s="120"/>
      <c r="EC28" s="128"/>
      <c r="ED28" s="128"/>
      <c r="EE28" s="128"/>
      <c r="EF28" s="128"/>
      <c r="EG28" s="128"/>
      <c r="EH28" s="128"/>
      <c r="EI28" s="129"/>
      <c r="EJ28" s="129"/>
      <c r="EK28" s="129"/>
      <c r="EL28" s="127"/>
      <c r="EM28" s="120"/>
      <c r="EN28" s="120"/>
      <c r="EO28" s="129"/>
      <c r="EP28" s="129"/>
      <c r="EQ28" s="129"/>
      <c r="ER28" s="130"/>
      <c r="ES28" s="130"/>
      <c r="ET28" s="130"/>
      <c r="EU28" s="130"/>
      <c r="EV28" s="130"/>
      <c r="EW28" s="131"/>
      <c r="EX28" s="131"/>
      <c r="EY28" s="120"/>
      <c r="EZ28" s="120"/>
      <c r="FA28" s="127"/>
      <c r="FB28" s="117"/>
      <c r="FC28" s="132"/>
      <c r="FD28" s="132"/>
      <c r="FE28" s="120"/>
      <c r="FF28" s="120"/>
      <c r="FG28" s="123">
        <v>80</v>
      </c>
      <c r="FH28" s="123">
        <v>84</v>
      </c>
      <c r="FI28" s="134"/>
      <c r="FJ28" s="117"/>
      <c r="FK28" s="117">
        <v>87</v>
      </c>
      <c r="FL28" s="289"/>
      <c r="FM28" s="117"/>
      <c r="FN28" s="120"/>
      <c r="FO28" s="120"/>
      <c r="FP28" s="120"/>
      <c r="FQ28" s="120"/>
      <c r="FR28" s="142">
        <v>42193</v>
      </c>
      <c r="FS28" s="143">
        <v>39172</v>
      </c>
      <c r="FT28" s="14"/>
      <c r="FU28" s="14"/>
      <c r="FV28" s="14"/>
      <c r="FW28" s="14"/>
      <c r="FX28" s="14"/>
      <c r="FY28" s="14"/>
      <c r="FZ28" s="14"/>
      <c r="GA28" s="14"/>
      <c r="GB28" s="14"/>
    </row>
    <row r="29" spans="1:184" s="7" customFormat="1" ht="14.25">
      <c r="A29" s="314">
        <v>26</v>
      </c>
      <c r="B29" s="104" t="s">
        <v>32</v>
      </c>
      <c r="C29" s="172" t="s">
        <v>113</v>
      </c>
      <c r="D29" s="106">
        <v>36027</v>
      </c>
      <c r="E29" s="107" t="s">
        <v>33</v>
      </c>
      <c r="F29" s="241" t="s">
        <v>34</v>
      </c>
      <c r="G29" s="148" t="s">
        <v>24</v>
      </c>
      <c r="H29" s="110">
        <f>YEAR(FR29-D29)</f>
        <v>1916</v>
      </c>
      <c r="I29" s="111">
        <f>SUM(H29-1900)</f>
        <v>16</v>
      </c>
      <c r="J29" s="111">
        <f>IF(I29&gt;30,"",I29)</f>
        <v>16</v>
      </c>
      <c r="K29" s="110">
        <f>AVERAGE(L29:M29)</f>
        <v>78.825</v>
      </c>
      <c r="L29" s="112">
        <f>SUM(P29/O29)</f>
        <v>79.25</v>
      </c>
      <c r="M29" s="113">
        <f>AVERAGE(Q29:Z29)</f>
        <v>78.4</v>
      </c>
      <c r="N29" s="113" t="str">
        <f>IF(O29&lt;10,"No","Yes")</f>
        <v>Yes</v>
      </c>
      <c r="O29" s="114">
        <f>COUNT(AB29:FQ29)</f>
        <v>12</v>
      </c>
      <c r="P29" s="115">
        <f>SUM(AB29:FQ29)</f>
        <v>951</v>
      </c>
      <c r="Q29" s="113">
        <f>SMALL(AB29:FQ29,1)</f>
        <v>72</v>
      </c>
      <c r="R29" s="113">
        <f>SMALL(AB29:FQ29,2)</f>
        <v>75</v>
      </c>
      <c r="S29" s="113">
        <f>SMALL(AB29:FQ29,3)</f>
        <v>78</v>
      </c>
      <c r="T29" s="113">
        <f>SMALL(AB29:FQ29,4)</f>
        <v>78</v>
      </c>
      <c r="U29" s="113">
        <f>SMALL(AB29:FQ29,5)</f>
        <v>78</v>
      </c>
      <c r="V29" s="113">
        <f>SMALL(AB29:FQ29,6)</f>
        <v>79</v>
      </c>
      <c r="W29" s="113">
        <f>SMALL(AB29:FQ29,7)</f>
        <v>80</v>
      </c>
      <c r="X29" s="113">
        <f>SMALL(AB29:FQ29,8)</f>
        <v>80</v>
      </c>
      <c r="Y29" s="113">
        <f>SMALL(AB29:FQ29,9)</f>
        <v>82</v>
      </c>
      <c r="Z29" s="113">
        <f>SMALL(AB29:FQ29,10)</f>
        <v>82</v>
      </c>
      <c r="AA29" s="116">
        <f>SUM(O29/28)</f>
        <v>0.42857142857142855</v>
      </c>
      <c r="AB29" s="116"/>
      <c r="AC29" s="140"/>
      <c r="AD29" s="308"/>
      <c r="AE29" s="308"/>
      <c r="AF29" s="308"/>
      <c r="AG29" s="308"/>
      <c r="AH29" s="117">
        <v>82</v>
      </c>
      <c r="AI29" s="133"/>
      <c r="AJ29" s="308"/>
      <c r="AK29" s="308"/>
      <c r="AL29" s="308"/>
      <c r="AM29" s="308"/>
      <c r="AN29" s="308"/>
      <c r="AO29" s="120"/>
      <c r="AP29" s="120"/>
      <c r="AQ29" s="133"/>
      <c r="AR29" s="140"/>
      <c r="AS29" s="140"/>
      <c r="AT29" s="296"/>
      <c r="AU29" s="296"/>
      <c r="AV29" s="136">
        <v>78</v>
      </c>
      <c r="AW29" s="136">
        <v>79</v>
      </c>
      <c r="AX29" s="136">
        <v>78</v>
      </c>
      <c r="AY29" s="139"/>
      <c r="AZ29" s="139"/>
      <c r="BA29" s="135"/>
      <c r="BB29" s="135"/>
      <c r="BC29" s="138"/>
      <c r="BD29" s="138"/>
      <c r="BE29" s="138"/>
      <c r="BF29" s="138"/>
      <c r="BG29" s="137">
        <v>75</v>
      </c>
      <c r="BH29" s="137">
        <v>83</v>
      </c>
      <c r="BI29" s="296"/>
      <c r="BJ29" s="296"/>
      <c r="BK29" s="296"/>
      <c r="BL29" s="296"/>
      <c r="BM29" s="296"/>
      <c r="BN29" s="140"/>
      <c r="BO29" s="139"/>
      <c r="BP29" s="139"/>
      <c r="BQ29" s="139">
        <v>82</v>
      </c>
      <c r="BR29" s="139">
        <v>80</v>
      </c>
      <c r="BS29" s="139"/>
      <c r="BT29" s="139"/>
      <c r="BU29" s="131"/>
      <c r="BV29" s="131"/>
      <c r="BW29" s="139"/>
      <c r="BX29" s="139"/>
      <c r="BY29" s="118"/>
      <c r="BZ29" s="120"/>
      <c r="CA29" s="120"/>
      <c r="CB29" s="140"/>
      <c r="CC29" s="131"/>
      <c r="CD29" s="131"/>
      <c r="CE29" s="131"/>
      <c r="CF29" s="141"/>
      <c r="CG29" s="140"/>
      <c r="CH29" s="120"/>
      <c r="CI29" s="120"/>
      <c r="CJ29" s="140"/>
      <c r="CK29" s="130"/>
      <c r="CL29" s="130"/>
      <c r="CM29" s="130"/>
      <c r="CN29" s="130"/>
      <c r="CO29" s="117"/>
      <c r="CP29" s="118"/>
      <c r="CQ29" s="351"/>
      <c r="CR29" s="351"/>
      <c r="CS29" s="351"/>
      <c r="CT29" s="119"/>
      <c r="CU29" s="119"/>
      <c r="CV29" s="119"/>
      <c r="CW29" s="120"/>
      <c r="CX29" s="120"/>
      <c r="CY29" s="120"/>
      <c r="CZ29" s="120"/>
      <c r="DA29" s="121"/>
      <c r="DB29" s="121"/>
      <c r="DC29" s="120"/>
      <c r="DD29" s="120"/>
      <c r="DE29" s="120"/>
      <c r="DF29" s="120"/>
      <c r="DG29" s="337"/>
      <c r="DH29" s="337"/>
      <c r="DI29" s="337"/>
      <c r="DJ29" s="282"/>
      <c r="DK29" s="282"/>
      <c r="DL29" s="121"/>
      <c r="DM29" s="121"/>
      <c r="DN29" s="121"/>
      <c r="DO29" s="122"/>
      <c r="DP29" s="123"/>
      <c r="DQ29" s="124"/>
      <c r="DR29" s="125"/>
      <c r="DS29" s="120"/>
      <c r="DT29" s="120"/>
      <c r="DU29" s="126"/>
      <c r="DV29" s="127"/>
      <c r="DW29" s="120"/>
      <c r="DX29" s="120"/>
      <c r="DY29" s="126"/>
      <c r="DZ29" s="127"/>
      <c r="EA29" s="120"/>
      <c r="EB29" s="120"/>
      <c r="EC29" s="128"/>
      <c r="ED29" s="128"/>
      <c r="EE29" s="128"/>
      <c r="EF29" s="128"/>
      <c r="EG29" s="128"/>
      <c r="EH29" s="128"/>
      <c r="EI29" s="129"/>
      <c r="EJ29" s="129"/>
      <c r="EK29" s="129"/>
      <c r="EL29" s="127"/>
      <c r="EM29" s="120"/>
      <c r="EN29" s="120"/>
      <c r="EO29" s="129"/>
      <c r="EP29" s="129"/>
      <c r="EQ29" s="129"/>
      <c r="ER29" s="130"/>
      <c r="ES29" s="130"/>
      <c r="ET29" s="130"/>
      <c r="EU29" s="130"/>
      <c r="EV29" s="130"/>
      <c r="EW29" s="131"/>
      <c r="EX29" s="131"/>
      <c r="EY29" s="120"/>
      <c r="EZ29" s="120"/>
      <c r="FA29" s="127"/>
      <c r="FB29" s="117"/>
      <c r="FC29" s="139"/>
      <c r="FD29" s="139"/>
      <c r="FE29" s="120"/>
      <c r="FF29" s="120"/>
      <c r="FG29" s="123"/>
      <c r="FH29" s="123"/>
      <c r="FI29" s="134">
        <v>84</v>
      </c>
      <c r="FJ29" s="117"/>
      <c r="FK29" s="117">
        <v>80</v>
      </c>
      <c r="FL29" s="289"/>
      <c r="FM29" s="117"/>
      <c r="FN29" s="120"/>
      <c r="FO29" s="120"/>
      <c r="FP29" s="120">
        <v>78</v>
      </c>
      <c r="FQ29" s="120">
        <v>72</v>
      </c>
      <c r="FR29" s="142">
        <v>42193</v>
      </c>
      <c r="FS29" s="143">
        <v>39172</v>
      </c>
      <c r="FT29" s="14"/>
      <c r="FU29" s="14"/>
      <c r="FV29" s="14"/>
      <c r="FW29" s="14"/>
      <c r="FX29" s="14"/>
      <c r="FY29" s="14"/>
      <c r="FZ29" s="14"/>
      <c r="GA29" s="14"/>
      <c r="GB29" s="14"/>
    </row>
    <row r="30" spans="1:184" s="7" customFormat="1" ht="14.25">
      <c r="A30" s="314">
        <v>27</v>
      </c>
      <c r="B30" s="144" t="s">
        <v>250</v>
      </c>
      <c r="C30" s="198" t="s">
        <v>99</v>
      </c>
      <c r="D30" s="106">
        <v>35782</v>
      </c>
      <c r="E30" s="107" t="s">
        <v>251</v>
      </c>
      <c r="F30" s="360" t="s">
        <v>252</v>
      </c>
      <c r="G30" s="176" t="s">
        <v>15</v>
      </c>
      <c r="H30" s="110">
        <f>YEAR(FR30-D30)</f>
        <v>1917</v>
      </c>
      <c r="I30" s="111">
        <f>SUM(H30-1900)</f>
        <v>17</v>
      </c>
      <c r="J30" s="111">
        <f>IF(I30&gt;30,"",I30)</f>
        <v>17</v>
      </c>
      <c r="K30" s="110">
        <f>AVERAGE(L30:M30)</f>
        <v>78.89090909090909</v>
      </c>
      <c r="L30" s="112">
        <f>SUM(P30/O30)</f>
        <v>81.18181818181819</v>
      </c>
      <c r="M30" s="113">
        <f>AVERAGE(Q30:Z30)</f>
        <v>76.6</v>
      </c>
      <c r="N30" s="113" t="str">
        <f>IF(O30&lt;10,"No","Yes")</f>
        <v>Yes</v>
      </c>
      <c r="O30" s="114">
        <f>COUNT(AB30:FQ30)</f>
        <v>22</v>
      </c>
      <c r="P30" s="115">
        <f>SUM(AB30:FQ30)</f>
        <v>1786</v>
      </c>
      <c r="Q30" s="113">
        <f>SMALL(AB30:FQ30,1)</f>
        <v>73</v>
      </c>
      <c r="R30" s="113">
        <f>SMALL(AB30:FQ30,2)</f>
        <v>74</v>
      </c>
      <c r="S30" s="113">
        <f>SMALL(AB30:FQ30,3)</f>
        <v>75</v>
      </c>
      <c r="T30" s="113">
        <f>SMALL(AB30:FQ30,4)</f>
        <v>77</v>
      </c>
      <c r="U30" s="113">
        <f>SMALL(AB30:FQ30,5)</f>
        <v>77</v>
      </c>
      <c r="V30" s="113">
        <f>SMALL(AB30:FQ30,6)</f>
        <v>77</v>
      </c>
      <c r="W30" s="113">
        <f>SMALL(AB30:FQ30,7)</f>
        <v>77</v>
      </c>
      <c r="X30" s="113">
        <f>SMALL(AB30:FQ30,8)</f>
        <v>78</v>
      </c>
      <c r="Y30" s="113">
        <f>SMALL(AB30:FQ30,9)</f>
        <v>79</v>
      </c>
      <c r="Z30" s="113">
        <f>SMALL(AB30:FQ30,10)</f>
        <v>79</v>
      </c>
      <c r="AA30" s="116">
        <f>SUM(O30/28)</f>
        <v>0.7857142857142857</v>
      </c>
      <c r="AB30" s="116"/>
      <c r="AC30" s="140">
        <v>84</v>
      </c>
      <c r="AD30" s="308"/>
      <c r="AE30" s="308"/>
      <c r="AF30" s="308"/>
      <c r="AG30" s="308"/>
      <c r="AH30" s="117">
        <v>84</v>
      </c>
      <c r="AI30" s="133"/>
      <c r="AJ30" s="308"/>
      <c r="AK30" s="308"/>
      <c r="AL30" s="308"/>
      <c r="AM30" s="308"/>
      <c r="AN30" s="308"/>
      <c r="AO30" s="120"/>
      <c r="AP30" s="120"/>
      <c r="AQ30" s="133"/>
      <c r="AR30" s="140"/>
      <c r="AS30" s="140"/>
      <c r="AT30" s="296"/>
      <c r="AU30" s="296"/>
      <c r="AV30" s="136"/>
      <c r="AW30" s="136"/>
      <c r="AX30" s="136"/>
      <c r="AY30" s="139"/>
      <c r="AZ30" s="139"/>
      <c r="BA30" s="135"/>
      <c r="BB30" s="135"/>
      <c r="BC30" s="138"/>
      <c r="BD30" s="138"/>
      <c r="BE30" s="138"/>
      <c r="BF30" s="138"/>
      <c r="BG30" s="137">
        <v>75</v>
      </c>
      <c r="BH30" s="137">
        <v>94</v>
      </c>
      <c r="BI30" s="296"/>
      <c r="BJ30" s="296"/>
      <c r="BK30" s="296"/>
      <c r="BL30" s="296"/>
      <c r="BM30" s="296"/>
      <c r="BN30" s="140"/>
      <c r="BO30" s="139"/>
      <c r="BP30" s="139"/>
      <c r="BQ30" s="139"/>
      <c r="BR30" s="139"/>
      <c r="BS30" s="139"/>
      <c r="BT30" s="139"/>
      <c r="BU30" s="131">
        <v>83</v>
      </c>
      <c r="BV30" s="131">
        <v>82</v>
      </c>
      <c r="BW30" s="139"/>
      <c r="BX30" s="139"/>
      <c r="BY30" s="118">
        <v>80</v>
      </c>
      <c r="BZ30" s="120">
        <v>91</v>
      </c>
      <c r="CA30" s="120">
        <v>77</v>
      </c>
      <c r="CB30" s="140">
        <v>79</v>
      </c>
      <c r="CC30" s="131"/>
      <c r="CD30" s="131"/>
      <c r="CE30" s="131"/>
      <c r="CF30" s="141"/>
      <c r="CG30" s="140">
        <v>87</v>
      </c>
      <c r="CH30" s="120"/>
      <c r="CI30" s="120"/>
      <c r="CJ30" s="140">
        <v>74</v>
      </c>
      <c r="CK30" s="130"/>
      <c r="CL30" s="130"/>
      <c r="CM30" s="130"/>
      <c r="CN30" s="130"/>
      <c r="CO30" s="117">
        <v>82</v>
      </c>
      <c r="CP30" s="118">
        <v>84</v>
      </c>
      <c r="CQ30" s="351"/>
      <c r="CR30" s="351"/>
      <c r="CS30" s="351"/>
      <c r="CT30" s="119"/>
      <c r="CU30" s="119"/>
      <c r="CV30" s="119"/>
      <c r="CW30" s="120"/>
      <c r="CX30" s="120"/>
      <c r="CY30" s="120"/>
      <c r="CZ30" s="120"/>
      <c r="DA30" s="121"/>
      <c r="DB30" s="121"/>
      <c r="DC30" s="120"/>
      <c r="DD30" s="120"/>
      <c r="DE30" s="120"/>
      <c r="DF30" s="120"/>
      <c r="DG30" s="337"/>
      <c r="DH30" s="337"/>
      <c r="DI30" s="337"/>
      <c r="DJ30" s="282"/>
      <c r="DK30" s="282"/>
      <c r="DL30" s="121"/>
      <c r="DM30" s="121"/>
      <c r="DN30" s="121"/>
      <c r="DO30" s="122"/>
      <c r="DP30" s="123"/>
      <c r="DQ30" s="208"/>
      <c r="DR30" s="125"/>
      <c r="DS30" s="120"/>
      <c r="DT30" s="120"/>
      <c r="DU30" s="126"/>
      <c r="DV30" s="127">
        <v>77</v>
      </c>
      <c r="DW30" s="120">
        <v>77</v>
      </c>
      <c r="DX30" s="120">
        <v>77</v>
      </c>
      <c r="DY30" s="126"/>
      <c r="DZ30" s="127"/>
      <c r="EA30" s="120"/>
      <c r="EB30" s="120"/>
      <c r="EC30" s="128"/>
      <c r="ED30" s="128"/>
      <c r="EE30" s="128"/>
      <c r="EF30" s="128"/>
      <c r="EG30" s="128"/>
      <c r="EH30" s="128"/>
      <c r="EI30" s="129"/>
      <c r="EJ30" s="129"/>
      <c r="EK30" s="129"/>
      <c r="EL30" s="127"/>
      <c r="EM30" s="120"/>
      <c r="EN30" s="120"/>
      <c r="EO30" s="129"/>
      <c r="EP30" s="129"/>
      <c r="EQ30" s="129"/>
      <c r="ER30" s="130"/>
      <c r="ES30" s="130"/>
      <c r="ET30" s="130"/>
      <c r="EU30" s="130"/>
      <c r="EV30" s="130"/>
      <c r="EW30" s="131"/>
      <c r="EX30" s="131"/>
      <c r="EY30" s="120"/>
      <c r="EZ30" s="120"/>
      <c r="FA30" s="127"/>
      <c r="FB30" s="117"/>
      <c r="FC30" s="132"/>
      <c r="FD30" s="132"/>
      <c r="FE30" s="120"/>
      <c r="FF30" s="120"/>
      <c r="FG30" s="123"/>
      <c r="FH30" s="123"/>
      <c r="FI30" s="134">
        <v>78</v>
      </c>
      <c r="FJ30" s="117">
        <v>73</v>
      </c>
      <c r="FK30" s="117">
        <v>80</v>
      </c>
      <c r="FL30" s="289"/>
      <c r="FM30" s="117"/>
      <c r="FN30" s="120"/>
      <c r="FO30" s="120"/>
      <c r="FP30" s="120">
        <v>89</v>
      </c>
      <c r="FQ30" s="120">
        <v>79</v>
      </c>
      <c r="FR30" s="142">
        <v>42193</v>
      </c>
      <c r="FS30" s="143">
        <v>39172</v>
      </c>
      <c r="FT30" s="14"/>
      <c r="FU30" s="14"/>
      <c r="FV30" s="14"/>
      <c r="FW30" s="14"/>
      <c r="FX30" s="14"/>
      <c r="FY30" s="14"/>
      <c r="FZ30" s="14"/>
      <c r="GA30" s="14"/>
      <c r="GB30" s="14"/>
    </row>
    <row r="31" spans="1:184" s="7" customFormat="1" ht="14.25">
      <c r="A31" s="314">
        <v>28</v>
      </c>
      <c r="B31" s="210" t="s">
        <v>49</v>
      </c>
      <c r="C31" s="211" t="s">
        <v>110</v>
      </c>
      <c r="D31" s="106">
        <v>36367</v>
      </c>
      <c r="E31" s="107" t="s">
        <v>25</v>
      </c>
      <c r="F31" s="108" t="s">
        <v>207</v>
      </c>
      <c r="G31" s="109" t="s">
        <v>166</v>
      </c>
      <c r="H31" s="110">
        <f>YEAR(FR31-D31)</f>
        <v>1915</v>
      </c>
      <c r="I31" s="111">
        <f>SUM(H31-1900)</f>
        <v>15</v>
      </c>
      <c r="J31" s="111">
        <f>IF(I31&gt;30,"",I31)</f>
        <v>15</v>
      </c>
      <c r="K31" s="110">
        <f>AVERAGE(L31:M31)</f>
        <v>79.384375</v>
      </c>
      <c r="L31" s="112">
        <f>SUM(P31/O31)</f>
        <v>81.46875</v>
      </c>
      <c r="M31" s="113">
        <f>AVERAGE(Q31:Z31)</f>
        <v>77.3</v>
      </c>
      <c r="N31" s="113" t="str">
        <f>IF(O31&lt;10,"No","Yes")</f>
        <v>Yes</v>
      </c>
      <c r="O31" s="114">
        <f>COUNT(AB31:FQ31)</f>
        <v>32</v>
      </c>
      <c r="P31" s="115">
        <f>SUM(AB31:FQ31)</f>
        <v>2607</v>
      </c>
      <c r="Q31" s="113">
        <f>SMALL(AB31:FQ31,1)</f>
        <v>76</v>
      </c>
      <c r="R31" s="113">
        <f>SMALL(AB31:FQ31,2)</f>
        <v>76</v>
      </c>
      <c r="S31" s="113">
        <f>SMALL(AB31:FQ31,3)</f>
        <v>76</v>
      </c>
      <c r="T31" s="113">
        <f>SMALL(AB31:FQ31,4)</f>
        <v>77</v>
      </c>
      <c r="U31" s="113">
        <f>SMALL(AB31:FQ31,5)</f>
        <v>77</v>
      </c>
      <c r="V31" s="113">
        <f>SMALL(AB31:FQ31,6)</f>
        <v>77</v>
      </c>
      <c r="W31" s="113">
        <f>SMALL(AB31:FQ31,7)</f>
        <v>78</v>
      </c>
      <c r="X31" s="113">
        <f>SMALL(AB31:FQ31,8)</f>
        <v>78</v>
      </c>
      <c r="Y31" s="113">
        <f>SMALL(AB31:FQ31,9)</f>
        <v>79</v>
      </c>
      <c r="Z31" s="113">
        <f>SMALL(AB31:FQ31,10)</f>
        <v>79</v>
      </c>
      <c r="AA31" s="116">
        <f>SUM(O31/28)</f>
        <v>1.1428571428571428</v>
      </c>
      <c r="AB31" s="116"/>
      <c r="AC31" s="140"/>
      <c r="AD31" s="308"/>
      <c r="AE31" s="308"/>
      <c r="AF31" s="308"/>
      <c r="AG31" s="308"/>
      <c r="AH31" s="117">
        <v>80</v>
      </c>
      <c r="AI31" s="133">
        <v>78</v>
      </c>
      <c r="AJ31" s="308"/>
      <c r="AK31" s="308"/>
      <c r="AL31" s="308"/>
      <c r="AM31" s="308"/>
      <c r="AN31" s="308"/>
      <c r="AO31" s="120"/>
      <c r="AP31" s="120"/>
      <c r="AQ31" s="133"/>
      <c r="AR31" s="140"/>
      <c r="AS31" s="140"/>
      <c r="AT31" s="296"/>
      <c r="AU31" s="296"/>
      <c r="AV31" s="136">
        <v>77</v>
      </c>
      <c r="AW31" s="136">
        <v>84</v>
      </c>
      <c r="AX31" s="136">
        <v>80</v>
      </c>
      <c r="AY31" s="139"/>
      <c r="AZ31" s="139"/>
      <c r="BA31" s="135"/>
      <c r="BB31" s="135"/>
      <c r="BC31" s="138"/>
      <c r="BD31" s="138"/>
      <c r="BE31" s="138"/>
      <c r="BF31" s="138"/>
      <c r="BG31" s="137">
        <v>86</v>
      </c>
      <c r="BH31" s="137"/>
      <c r="BI31" s="296"/>
      <c r="BJ31" s="296"/>
      <c r="BK31" s="296"/>
      <c r="BL31" s="296"/>
      <c r="BM31" s="296"/>
      <c r="BN31" s="140"/>
      <c r="BO31" s="139"/>
      <c r="BP31" s="139"/>
      <c r="BQ31" s="139">
        <v>79</v>
      </c>
      <c r="BR31" s="139">
        <v>84</v>
      </c>
      <c r="BS31" s="139"/>
      <c r="BT31" s="139"/>
      <c r="BU31" s="131">
        <v>89</v>
      </c>
      <c r="BV31" s="131">
        <v>81</v>
      </c>
      <c r="BW31" s="139"/>
      <c r="BX31" s="139"/>
      <c r="BY31" s="118">
        <v>83</v>
      </c>
      <c r="BZ31" s="120">
        <v>79</v>
      </c>
      <c r="CA31" s="120">
        <v>81</v>
      </c>
      <c r="CB31" s="140"/>
      <c r="CC31" s="131"/>
      <c r="CD31" s="131"/>
      <c r="CE31" s="131"/>
      <c r="CF31" s="141">
        <v>76</v>
      </c>
      <c r="CG31" s="140"/>
      <c r="CH31" s="120"/>
      <c r="CI31" s="120"/>
      <c r="CJ31" s="140"/>
      <c r="CK31" s="130"/>
      <c r="CL31" s="130"/>
      <c r="CM31" s="130"/>
      <c r="CN31" s="130"/>
      <c r="CO31" s="117">
        <v>76</v>
      </c>
      <c r="CP31" s="118">
        <v>79</v>
      </c>
      <c r="CQ31" s="351"/>
      <c r="CR31" s="351"/>
      <c r="CS31" s="351"/>
      <c r="CT31" s="119"/>
      <c r="CU31" s="119"/>
      <c r="CV31" s="119"/>
      <c r="CW31" s="120"/>
      <c r="CX31" s="120"/>
      <c r="CY31" s="120"/>
      <c r="CZ31" s="120"/>
      <c r="DA31" s="121"/>
      <c r="DB31" s="121"/>
      <c r="DC31" s="120"/>
      <c r="DD31" s="120"/>
      <c r="DE31" s="120">
        <v>83</v>
      </c>
      <c r="DF31" s="120">
        <v>81</v>
      </c>
      <c r="DG31" s="337"/>
      <c r="DH31" s="337"/>
      <c r="DI31" s="337"/>
      <c r="DJ31" s="282"/>
      <c r="DK31" s="282"/>
      <c r="DL31" s="121">
        <v>76</v>
      </c>
      <c r="DM31" s="121">
        <v>77</v>
      </c>
      <c r="DN31" s="121"/>
      <c r="DO31" s="122">
        <v>77</v>
      </c>
      <c r="DP31" s="123">
        <v>80</v>
      </c>
      <c r="DQ31" s="208"/>
      <c r="DR31" s="125"/>
      <c r="DS31" s="120"/>
      <c r="DT31" s="120"/>
      <c r="DU31" s="126"/>
      <c r="DV31" s="127"/>
      <c r="DW31" s="120"/>
      <c r="DX31" s="120"/>
      <c r="DY31" s="126"/>
      <c r="DZ31" s="127">
        <v>80</v>
      </c>
      <c r="EA31" s="120">
        <v>91</v>
      </c>
      <c r="EB31" s="120">
        <v>87</v>
      </c>
      <c r="EC31" s="128"/>
      <c r="ED31" s="128"/>
      <c r="EE31" s="128"/>
      <c r="EF31" s="128"/>
      <c r="EG31" s="128"/>
      <c r="EH31" s="128"/>
      <c r="EI31" s="129"/>
      <c r="EJ31" s="129"/>
      <c r="EK31" s="129"/>
      <c r="EL31" s="127">
        <v>87</v>
      </c>
      <c r="EM31" s="120"/>
      <c r="EN31" s="120"/>
      <c r="EO31" s="129"/>
      <c r="EP31" s="129"/>
      <c r="EQ31" s="129"/>
      <c r="ER31" s="130"/>
      <c r="ES31" s="130"/>
      <c r="ET31" s="130"/>
      <c r="EU31" s="130"/>
      <c r="EV31" s="130"/>
      <c r="EW31" s="131"/>
      <c r="EX31" s="131"/>
      <c r="EY31" s="120">
        <v>86</v>
      </c>
      <c r="EZ31" s="120">
        <v>83</v>
      </c>
      <c r="FA31" s="127"/>
      <c r="FB31" s="117"/>
      <c r="FC31" s="132"/>
      <c r="FD31" s="132"/>
      <c r="FE31" s="120">
        <v>86</v>
      </c>
      <c r="FF31" s="120">
        <v>80</v>
      </c>
      <c r="FG31" s="123"/>
      <c r="FH31" s="123"/>
      <c r="FI31" s="134">
        <v>78</v>
      </c>
      <c r="FJ31" s="117"/>
      <c r="FK31" s="117">
        <v>83</v>
      </c>
      <c r="FL31" s="289"/>
      <c r="FM31" s="117"/>
      <c r="FN31" s="120"/>
      <c r="FO31" s="120"/>
      <c r="FP31" s="120"/>
      <c r="FQ31" s="120"/>
      <c r="FR31" s="142">
        <v>42193</v>
      </c>
      <c r="FS31" s="143">
        <v>39172</v>
      </c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184" s="7" customFormat="1" ht="14.25">
      <c r="A32" s="314">
        <v>29</v>
      </c>
      <c r="B32" s="215" t="s">
        <v>51</v>
      </c>
      <c r="C32" s="105" t="s">
        <v>110</v>
      </c>
      <c r="D32" s="146">
        <v>35984</v>
      </c>
      <c r="E32" s="147" t="s">
        <v>78</v>
      </c>
      <c r="F32" s="150" t="s">
        <v>52</v>
      </c>
      <c r="G32" s="109" t="s">
        <v>166</v>
      </c>
      <c r="H32" s="110">
        <f>YEAR(FR32-D32)</f>
        <v>1916</v>
      </c>
      <c r="I32" s="111">
        <f>SUM(H32-1900)</f>
        <v>16</v>
      </c>
      <c r="J32" s="111">
        <f>IF(I32&gt;30,"",I32)</f>
        <v>16</v>
      </c>
      <c r="K32" s="110">
        <f>AVERAGE(L32:M32)</f>
        <v>79.44137931034483</v>
      </c>
      <c r="L32" s="112">
        <f>SUM(P32/O32)</f>
        <v>81.48275862068965</v>
      </c>
      <c r="M32" s="113">
        <f>AVERAGE(Q32:Z32)</f>
        <v>77.4</v>
      </c>
      <c r="N32" s="113" t="str">
        <f>IF(O32&lt;10,"No","Yes")</f>
        <v>Yes</v>
      </c>
      <c r="O32" s="114">
        <f>COUNT(AB32:FQ32)</f>
        <v>29</v>
      </c>
      <c r="P32" s="115">
        <f>SUM(AB32:FQ32)</f>
        <v>2363</v>
      </c>
      <c r="Q32" s="113">
        <f>SMALL(AB32:FQ32,1)</f>
        <v>73</v>
      </c>
      <c r="R32" s="113">
        <f>SMALL(AB32:FQ32,2)</f>
        <v>73</v>
      </c>
      <c r="S32" s="113">
        <f>SMALL(AB32:FQ32,3)</f>
        <v>77</v>
      </c>
      <c r="T32" s="113">
        <f>SMALL(AB32:FQ32,4)</f>
        <v>78</v>
      </c>
      <c r="U32" s="113">
        <f>SMALL(AB32:FQ32,5)</f>
        <v>78</v>
      </c>
      <c r="V32" s="113">
        <f>SMALL(AB32:FQ32,6)</f>
        <v>78</v>
      </c>
      <c r="W32" s="113">
        <f>SMALL(AB32:FQ32,7)</f>
        <v>79</v>
      </c>
      <c r="X32" s="113">
        <f>SMALL(AB32:FQ32,8)</f>
        <v>79</v>
      </c>
      <c r="Y32" s="113">
        <f>SMALL(AB32:FQ32,9)</f>
        <v>79</v>
      </c>
      <c r="Z32" s="113">
        <f>SMALL(AB32:FQ32,10)</f>
        <v>80</v>
      </c>
      <c r="AA32" s="116">
        <f>SUM(O32/28)</f>
        <v>1.0357142857142858</v>
      </c>
      <c r="AB32" s="116"/>
      <c r="AC32" s="182">
        <v>86</v>
      </c>
      <c r="AD32" s="308"/>
      <c r="AE32" s="308"/>
      <c r="AF32" s="308"/>
      <c r="AG32" s="308"/>
      <c r="AH32" s="179">
        <v>80</v>
      </c>
      <c r="AI32" s="179"/>
      <c r="AJ32" s="308"/>
      <c r="AK32" s="308"/>
      <c r="AL32" s="308"/>
      <c r="AM32" s="308"/>
      <c r="AN32" s="308"/>
      <c r="AO32" s="181"/>
      <c r="AP32" s="181"/>
      <c r="AQ32" s="179"/>
      <c r="AR32" s="182"/>
      <c r="AS32" s="182"/>
      <c r="AT32" s="296"/>
      <c r="AU32" s="296"/>
      <c r="AV32" s="136">
        <v>78</v>
      </c>
      <c r="AW32" s="136">
        <v>88</v>
      </c>
      <c r="AX32" s="136"/>
      <c r="AY32" s="139"/>
      <c r="AZ32" s="139"/>
      <c r="BA32" s="135"/>
      <c r="BB32" s="135"/>
      <c r="BC32" s="138"/>
      <c r="BD32" s="138"/>
      <c r="BE32" s="138"/>
      <c r="BF32" s="138"/>
      <c r="BG32" s="137">
        <v>81</v>
      </c>
      <c r="BH32" s="137">
        <v>79</v>
      </c>
      <c r="BI32" s="296"/>
      <c r="BJ32" s="296"/>
      <c r="BK32" s="296"/>
      <c r="BL32" s="296"/>
      <c r="BM32" s="296"/>
      <c r="BN32" s="182"/>
      <c r="BO32" s="139">
        <v>85</v>
      </c>
      <c r="BP32" s="139">
        <v>89</v>
      </c>
      <c r="BQ32" s="139"/>
      <c r="BR32" s="139"/>
      <c r="BS32" s="139"/>
      <c r="BT32" s="139"/>
      <c r="BU32" s="191"/>
      <c r="BV32" s="191"/>
      <c r="BW32" s="139"/>
      <c r="BX32" s="139"/>
      <c r="BY32" s="179"/>
      <c r="BZ32" s="181"/>
      <c r="CA32" s="181"/>
      <c r="CB32" s="182">
        <v>78</v>
      </c>
      <c r="CC32" s="191"/>
      <c r="CD32" s="191"/>
      <c r="CE32" s="191"/>
      <c r="CF32" s="193">
        <v>80</v>
      </c>
      <c r="CG32" s="182">
        <v>82</v>
      </c>
      <c r="CH32" s="181"/>
      <c r="CI32" s="181"/>
      <c r="CJ32" s="182">
        <v>77</v>
      </c>
      <c r="CK32" s="190"/>
      <c r="CL32" s="190"/>
      <c r="CM32" s="190"/>
      <c r="CN32" s="190"/>
      <c r="CO32" s="179">
        <v>90</v>
      </c>
      <c r="CP32" s="179">
        <v>85</v>
      </c>
      <c r="CQ32" s="191"/>
      <c r="CR32" s="191"/>
      <c r="CS32" s="191"/>
      <c r="CT32" s="180"/>
      <c r="CU32" s="180"/>
      <c r="CV32" s="180"/>
      <c r="CW32" s="181"/>
      <c r="CX32" s="181"/>
      <c r="CY32" s="181"/>
      <c r="CZ32" s="181"/>
      <c r="DA32" s="121"/>
      <c r="DB32" s="121"/>
      <c r="DC32" s="181"/>
      <c r="DD32" s="181"/>
      <c r="DE32" s="181">
        <v>73</v>
      </c>
      <c r="DF32" s="181">
        <v>81</v>
      </c>
      <c r="DG32" s="338"/>
      <c r="DH32" s="338"/>
      <c r="DI32" s="338"/>
      <c r="DJ32" s="187"/>
      <c r="DK32" s="187"/>
      <c r="DL32" s="121">
        <v>80</v>
      </c>
      <c r="DM32" s="121">
        <v>73</v>
      </c>
      <c r="DN32" s="121"/>
      <c r="DO32" s="183"/>
      <c r="DP32" s="184"/>
      <c r="DQ32" s="214"/>
      <c r="DR32" s="186"/>
      <c r="DS32" s="181"/>
      <c r="DT32" s="181"/>
      <c r="DU32" s="187"/>
      <c r="DV32" s="179">
        <v>85</v>
      </c>
      <c r="DW32" s="181"/>
      <c r="DX32" s="181"/>
      <c r="DY32" s="187"/>
      <c r="DZ32" s="179">
        <v>80</v>
      </c>
      <c r="EA32" s="181"/>
      <c r="EB32" s="181"/>
      <c r="EC32" s="188"/>
      <c r="ED32" s="188"/>
      <c r="EE32" s="188"/>
      <c r="EF32" s="188"/>
      <c r="EG32" s="188"/>
      <c r="EH32" s="188"/>
      <c r="EI32" s="189"/>
      <c r="EJ32" s="189"/>
      <c r="EK32" s="189"/>
      <c r="EL32" s="179">
        <v>79</v>
      </c>
      <c r="EM32" s="181"/>
      <c r="EN32" s="181"/>
      <c r="EO32" s="189"/>
      <c r="EP32" s="189"/>
      <c r="EQ32" s="189"/>
      <c r="ER32" s="190"/>
      <c r="ES32" s="190"/>
      <c r="ET32" s="190"/>
      <c r="EU32" s="190"/>
      <c r="EV32" s="190"/>
      <c r="EW32" s="191">
        <v>80</v>
      </c>
      <c r="EX32" s="191">
        <v>87</v>
      </c>
      <c r="EY32" s="181"/>
      <c r="EZ32" s="181"/>
      <c r="FA32" s="179"/>
      <c r="FB32" s="179">
        <v>83</v>
      </c>
      <c r="FC32" s="132"/>
      <c r="FD32" s="132"/>
      <c r="FE32" s="181"/>
      <c r="FF32" s="181"/>
      <c r="FG32" s="184">
        <v>79</v>
      </c>
      <c r="FH32" s="184">
        <v>83</v>
      </c>
      <c r="FI32" s="192">
        <v>82</v>
      </c>
      <c r="FJ32" s="179">
        <v>78</v>
      </c>
      <c r="FK32" s="179">
        <v>82</v>
      </c>
      <c r="FL32" s="291"/>
      <c r="FM32" s="179"/>
      <c r="FN32" s="181"/>
      <c r="FO32" s="181"/>
      <c r="FP32" s="181"/>
      <c r="FQ32" s="181"/>
      <c r="FR32" s="142">
        <v>42193</v>
      </c>
      <c r="FS32" s="143">
        <v>39172</v>
      </c>
      <c r="FT32" s="14"/>
      <c r="FU32" s="14"/>
      <c r="FV32" s="14"/>
      <c r="FW32" s="14"/>
      <c r="FX32" s="14"/>
      <c r="FY32" s="14"/>
      <c r="FZ32" s="14"/>
      <c r="GA32" s="14"/>
      <c r="GB32" s="14"/>
    </row>
    <row r="33" spans="1:184" s="7" customFormat="1" ht="14.25">
      <c r="A33" s="314">
        <v>30</v>
      </c>
      <c r="B33" s="144" t="s">
        <v>43</v>
      </c>
      <c r="C33" s="145" t="s">
        <v>106</v>
      </c>
      <c r="D33" s="106">
        <v>35635</v>
      </c>
      <c r="E33" s="107" t="s">
        <v>44</v>
      </c>
      <c r="F33" s="108" t="s">
        <v>475</v>
      </c>
      <c r="G33" s="170" t="s">
        <v>15</v>
      </c>
      <c r="H33" s="110">
        <f>YEAR(FR33-D33)</f>
        <v>1917</v>
      </c>
      <c r="I33" s="111">
        <f>SUM(H33-1900)</f>
        <v>17</v>
      </c>
      <c r="J33" s="111">
        <f>IF(I33&gt;30,"",I33)</f>
        <v>17</v>
      </c>
      <c r="K33" s="110">
        <f>AVERAGE(L33:M33)</f>
        <v>80.22692307692307</v>
      </c>
      <c r="L33" s="112">
        <f>SUM(P33/O33)</f>
        <v>81.15384615384616</v>
      </c>
      <c r="M33" s="113">
        <f>AVERAGE(Q33:Z33)</f>
        <v>79.3</v>
      </c>
      <c r="N33" s="113" t="str">
        <f>IF(O33&lt;10,"No","Yes")</f>
        <v>Yes</v>
      </c>
      <c r="O33" s="114">
        <f>COUNT(AB33:FQ33)</f>
        <v>13</v>
      </c>
      <c r="P33" s="115">
        <f>SUM(AB33:FQ33)</f>
        <v>1055</v>
      </c>
      <c r="Q33" s="113">
        <f>SMALL(AB33:FQ33,1)</f>
        <v>75</v>
      </c>
      <c r="R33" s="113">
        <f>SMALL(AB33:FQ33,2)</f>
        <v>75</v>
      </c>
      <c r="S33" s="113">
        <f>SMALL(AB33:FQ33,3)</f>
        <v>77</v>
      </c>
      <c r="T33" s="113">
        <f>SMALL(AB33:FQ33,4)</f>
        <v>78</v>
      </c>
      <c r="U33" s="113">
        <f>SMALL(AB33:FQ33,5)</f>
        <v>79</v>
      </c>
      <c r="V33" s="113">
        <f>SMALL(AB33:FQ33,6)</f>
        <v>80</v>
      </c>
      <c r="W33" s="113">
        <f>SMALL(AB33:FQ33,7)</f>
        <v>80</v>
      </c>
      <c r="X33" s="113">
        <f>SMALL(AB33:FQ33,8)</f>
        <v>82</v>
      </c>
      <c r="Y33" s="113">
        <f>SMALL(AB33:FQ33,9)</f>
        <v>82</v>
      </c>
      <c r="Z33" s="113">
        <f>SMALL(AB33:FQ33,10)</f>
        <v>85</v>
      </c>
      <c r="AA33" s="116">
        <f>SUM(O33/28)</f>
        <v>0.4642857142857143</v>
      </c>
      <c r="AB33" s="116"/>
      <c r="AC33" s="140"/>
      <c r="AD33" s="308"/>
      <c r="AE33" s="308"/>
      <c r="AF33" s="308"/>
      <c r="AG33" s="308"/>
      <c r="AH33" s="117"/>
      <c r="AI33" s="133"/>
      <c r="AJ33" s="308"/>
      <c r="AK33" s="308"/>
      <c r="AL33" s="308"/>
      <c r="AM33" s="308"/>
      <c r="AN33" s="308"/>
      <c r="AO33" s="120"/>
      <c r="AP33" s="120"/>
      <c r="AQ33" s="133"/>
      <c r="AR33" s="140"/>
      <c r="AS33" s="140"/>
      <c r="AT33" s="296"/>
      <c r="AU33" s="296"/>
      <c r="AV33" s="136"/>
      <c r="AW33" s="136"/>
      <c r="AX33" s="136"/>
      <c r="AY33" s="139"/>
      <c r="AZ33" s="139"/>
      <c r="BA33" s="135"/>
      <c r="BB33" s="135"/>
      <c r="BC33" s="138"/>
      <c r="BD33" s="138"/>
      <c r="BE33" s="138"/>
      <c r="BF33" s="138"/>
      <c r="BG33" s="137">
        <v>91</v>
      </c>
      <c r="BH33" s="137"/>
      <c r="BI33" s="296"/>
      <c r="BJ33" s="296"/>
      <c r="BK33" s="296"/>
      <c r="BL33" s="296"/>
      <c r="BM33" s="296"/>
      <c r="BN33" s="140"/>
      <c r="BO33" s="139"/>
      <c r="BP33" s="139"/>
      <c r="BQ33" s="139"/>
      <c r="BR33" s="139"/>
      <c r="BS33" s="139"/>
      <c r="BT33" s="139"/>
      <c r="BU33" s="131">
        <v>85</v>
      </c>
      <c r="BV33" s="131">
        <v>86</v>
      </c>
      <c r="BW33" s="139"/>
      <c r="BX33" s="139"/>
      <c r="BY33" s="118">
        <v>75</v>
      </c>
      <c r="BZ33" s="120">
        <v>80</v>
      </c>
      <c r="CA33" s="120">
        <v>78</v>
      </c>
      <c r="CB33" s="140"/>
      <c r="CC33" s="131"/>
      <c r="CD33" s="131"/>
      <c r="CE33" s="131"/>
      <c r="CF33" s="141"/>
      <c r="CG33" s="140"/>
      <c r="CH33" s="120"/>
      <c r="CI33" s="120"/>
      <c r="CJ33" s="140"/>
      <c r="CK33" s="130"/>
      <c r="CL33" s="130"/>
      <c r="CM33" s="130"/>
      <c r="CN33" s="130"/>
      <c r="CO33" s="117"/>
      <c r="CP33" s="118"/>
      <c r="CQ33" s="351"/>
      <c r="CR33" s="351"/>
      <c r="CS33" s="351"/>
      <c r="CT33" s="119"/>
      <c r="CU33" s="119"/>
      <c r="CV33" s="119"/>
      <c r="CW33" s="120"/>
      <c r="CX33" s="120"/>
      <c r="CY33" s="120"/>
      <c r="CZ33" s="120"/>
      <c r="DA33" s="121"/>
      <c r="DB33" s="121"/>
      <c r="DC33" s="120"/>
      <c r="DD33" s="120"/>
      <c r="DE33" s="120"/>
      <c r="DF33" s="120"/>
      <c r="DG33" s="337"/>
      <c r="DH33" s="337"/>
      <c r="DI33" s="337"/>
      <c r="DJ33" s="282"/>
      <c r="DK33" s="282"/>
      <c r="DL33" s="121"/>
      <c r="DM33" s="121"/>
      <c r="DN33" s="121"/>
      <c r="DO33" s="122"/>
      <c r="DP33" s="123"/>
      <c r="DQ33" s="124"/>
      <c r="DR33" s="125"/>
      <c r="DS33" s="120"/>
      <c r="DT33" s="120"/>
      <c r="DU33" s="126"/>
      <c r="DV33" s="127">
        <v>79</v>
      </c>
      <c r="DW33" s="120"/>
      <c r="DX33" s="120"/>
      <c r="DY33" s="126"/>
      <c r="DZ33" s="127">
        <v>75</v>
      </c>
      <c r="EA33" s="120">
        <v>80</v>
      </c>
      <c r="EB33" s="120">
        <v>82</v>
      </c>
      <c r="EC33" s="128"/>
      <c r="ED33" s="128"/>
      <c r="EE33" s="128"/>
      <c r="EF33" s="128"/>
      <c r="EG33" s="128"/>
      <c r="EH33" s="128"/>
      <c r="EI33" s="129"/>
      <c r="EJ33" s="129"/>
      <c r="EK33" s="129"/>
      <c r="EL33" s="127">
        <v>85</v>
      </c>
      <c r="EM33" s="120"/>
      <c r="EN33" s="120"/>
      <c r="EO33" s="129"/>
      <c r="EP33" s="129"/>
      <c r="EQ33" s="129"/>
      <c r="ER33" s="130"/>
      <c r="ES33" s="130"/>
      <c r="ET33" s="130"/>
      <c r="EU33" s="130"/>
      <c r="EV33" s="130"/>
      <c r="EW33" s="131">
        <v>82</v>
      </c>
      <c r="EX33" s="131">
        <v>77</v>
      </c>
      <c r="EY33" s="120"/>
      <c r="EZ33" s="120"/>
      <c r="FA33" s="127"/>
      <c r="FB33" s="117"/>
      <c r="FC33" s="132"/>
      <c r="FD33" s="132"/>
      <c r="FE33" s="120"/>
      <c r="FF33" s="120"/>
      <c r="FG33" s="123"/>
      <c r="FH33" s="123"/>
      <c r="FI33" s="134"/>
      <c r="FJ33" s="117"/>
      <c r="FK33" s="117"/>
      <c r="FL33" s="289"/>
      <c r="FM33" s="117"/>
      <c r="FN33" s="120"/>
      <c r="FO33" s="120"/>
      <c r="FP33" s="120"/>
      <c r="FQ33" s="120"/>
      <c r="FR33" s="142">
        <v>42193</v>
      </c>
      <c r="FS33" s="143">
        <v>39172</v>
      </c>
      <c r="FT33" s="14"/>
      <c r="FU33" s="14"/>
      <c r="FV33" s="14"/>
      <c r="FW33" s="14"/>
      <c r="FX33" s="14"/>
      <c r="FY33" s="14"/>
      <c r="FZ33" s="14"/>
      <c r="GA33" s="14"/>
      <c r="GB33" s="14"/>
    </row>
    <row r="34" spans="1:184" s="7" customFormat="1" ht="14.25">
      <c r="A34" s="314">
        <v>31</v>
      </c>
      <c r="B34" s="197" t="s">
        <v>151</v>
      </c>
      <c r="C34" s="198" t="s">
        <v>99</v>
      </c>
      <c r="D34" s="106">
        <v>35532</v>
      </c>
      <c r="E34" s="202" t="s">
        <v>161</v>
      </c>
      <c r="F34" s="220" t="s">
        <v>162</v>
      </c>
      <c r="G34" s="173" t="s">
        <v>41</v>
      </c>
      <c r="H34" s="110">
        <f>YEAR(FR34-D34)</f>
        <v>1918</v>
      </c>
      <c r="I34" s="111">
        <f>SUM(H34-1900)</f>
        <v>18</v>
      </c>
      <c r="J34" s="111">
        <f>IF(I34&gt;30,"",I34)</f>
        <v>18</v>
      </c>
      <c r="K34" s="110">
        <f>AVERAGE(L34:M34)</f>
        <v>81.4</v>
      </c>
      <c r="L34" s="112">
        <f>SUM(P34/O34)</f>
        <v>81.4</v>
      </c>
      <c r="M34" s="113">
        <f>AVERAGE(Q34:Z34)</f>
        <v>81.4</v>
      </c>
      <c r="N34" s="113" t="str">
        <f>IF(O34&lt;10,"No","Yes")</f>
        <v>Yes</v>
      </c>
      <c r="O34" s="114">
        <f>COUNT(AB34:FQ34)</f>
        <v>10</v>
      </c>
      <c r="P34" s="115">
        <f>SUM(AB34:FQ34)</f>
        <v>814</v>
      </c>
      <c r="Q34" s="113">
        <f>SMALL(AB34:FQ34,1)</f>
        <v>76</v>
      </c>
      <c r="R34" s="113">
        <f>SMALL(AB34:FQ34,2)</f>
        <v>79</v>
      </c>
      <c r="S34" s="113">
        <f>SMALL(AB34:FQ34,3)</f>
        <v>80</v>
      </c>
      <c r="T34" s="113">
        <f>SMALL(AB34:FQ34,4)</f>
        <v>81</v>
      </c>
      <c r="U34" s="113">
        <f>SMALL(AB34:FQ34,5)</f>
        <v>81</v>
      </c>
      <c r="V34" s="113">
        <f>SMALL(AB34:FQ34,6)</f>
        <v>81</v>
      </c>
      <c r="W34" s="113">
        <f>SMALL(AB34:FQ34,7)</f>
        <v>82</v>
      </c>
      <c r="X34" s="113">
        <f>SMALL(AB34:FQ34,8)</f>
        <v>83</v>
      </c>
      <c r="Y34" s="113">
        <f>SMALL(AB34:FQ34,9)</f>
        <v>85</v>
      </c>
      <c r="Z34" s="113">
        <f>SMALL(AB34:FQ34,10)</f>
        <v>86</v>
      </c>
      <c r="AA34" s="116">
        <f>SUM(O34/28)</f>
        <v>0.35714285714285715</v>
      </c>
      <c r="AB34" s="116"/>
      <c r="AC34" s="140"/>
      <c r="AD34" s="308"/>
      <c r="AE34" s="308"/>
      <c r="AF34" s="308"/>
      <c r="AG34" s="308"/>
      <c r="AH34" s="117">
        <v>86</v>
      </c>
      <c r="AI34" s="133">
        <v>83</v>
      </c>
      <c r="AJ34" s="308"/>
      <c r="AK34" s="308"/>
      <c r="AL34" s="308"/>
      <c r="AM34" s="308"/>
      <c r="AN34" s="308"/>
      <c r="AO34" s="120"/>
      <c r="AP34" s="120"/>
      <c r="AQ34" s="133"/>
      <c r="AR34" s="140"/>
      <c r="AS34" s="140"/>
      <c r="AT34" s="296"/>
      <c r="AU34" s="296"/>
      <c r="AV34" s="136"/>
      <c r="AW34" s="136"/>
      <c r="AX34" s="136"/>
      <c r="AY34" s="139"/>
      <c r="AZ34" s="139"/>
      <c r="BA34" s="135"/>
      <c r="BB34" s="135"/>
      <c r="BC34" s="138"/>
      <c r="BD34" s="138"/>
      <c r="BE34" s="138"/>
      <c r="BF34" s="138"/>
      <c r="BG34" s="137"/>
      <c r="BH34" s="137"/>
      <c r="BI34" s="296"/>
      <c r="BJ34" s="296"/>
      <c r="BK34" s="296"/>
      <c r="BL34" s="296"/>
      <c r="BM34" s="296"/>
      <c r="BN34" s="140"/>
      <c r="BO34" s="139"/>
      <c r="BP34" s="139"/>
      <c r="BQ34" s="139"/>
      <c r="BR34" s="139"/>
      <c r="BS34" s="139"/>
      <c r="BT34" s="139"/>
      <c r="BU34" s="131"/>
      <c r="BV34" s="131"/>
      <c r="BW34" s="139"/>
      <c r="BX34" s="139"/>
      <c r="BY34" s="118"/>
      <c r="BZ34" s="120"/>
      <c r="CA34" s="120"/>
      <c r="CB34" s="140">
        <v>79</v>
      </c>
      <c r="CC34" s="131"/>
      <c r="CD34" s="131"/>
      <c r="CE34" s="131"/>
      <c r="CF34" s="141"/>
      <c r="CG34" s="140">
        <v>76</v>
      </c>
      <c r="CH34" s="120"/>
      <c r="CI34" s="120"/>
      <c r="CJ34" s="140"/>
      <c r="CK34" s="130"/>
      <c r="CL34" s="130"/>
      <c r="CM34" s="130"/>
      <c r="CN34" s="130"/>
      <c r="CO34" s="117"/>
      <c r="CP34" s="118"/>
      <c r="CQ34" s="351"/>
      <c r="CR34" s="351"/>
      <c r="CS34" s="351"/>
      <c r="CT34" s="119"/>
      <c r="CU34" s="119"/>
      <c r="CV34" s="119"/>
      <c r="CW34" s="120"/>
      <c r="CX34" s="120"/>
      <c r="CY34" s="120"/>
      <c r="CZ34" s="120"/>
      <c r="DA34" s="121"/>
      <c r="DB34" s="121"/>
      <c r="DC34" s="120"/>
      <c r="DD34" s="120"/>
      <c r="DE34" s="120"/>
      <c r="DF34" s="120"/>
      <c r="DG34" s="337"/>
      <c r="DH34" s="337"/>
      <c r="DI34" s="337"/>
      <c r="DJ34" s="282"/>
      <c r="DK34" s="282"/>
      <c r="DL34" s="121"/>
      <c r="DM34" s="121"/>
      <c r="DN34" s="121"/>
      <c r="DO34" s="122">
        <v>85</v>
      </c>
      <c r="DP34" s="123">
        <v>82</v>
      </c>
      <c r="DQ34" s="124"/>
      <c r="DR34" s="125"/>
      <c r="DS34" s="120"/>
      <c r="DT34" s="120"/>
      <c r="DU34" s="126"/>
      <c r="DV34" s="127"/>
      <c r="DW34" s="120"/>
      <c r="DX34" s="120"/>
      <c r="DY34" s="126"/>
      <c r="DZ34" s="127">
        <v>80</v>
      </c>
      <c r="EA34" s="120">
        <v>81</v>
      </c>
      <c r="EB34" s="120">
        <v>81</v>
      </c>
      <c r="EC34" s="128"/>
      <c r="ED34" s="128"/>
      <c r="EE34" s="128"/>
      <c r="EF34" s="128"/>
      <c r="EG34" s="128"/>
      <c r="EH34" s="128"/>
      <c r="EI34" s="129"/>
      <c r="EJ34" s="129"/>
      <c r="EK34" s="129"/>
      <c r="EL34" s="127">
        <v>81</v>
      </c>
      <c r="EM34" s="120"/>
      <c r="EN34" s="120"/>
      <c r="EO34" s="129"/>
      <c r="EP34" s="129"/>
      <c r="EQ34" s="129"/>
      <c r="ER34" s="130"/>
      <c r="ES34" s="130"/>
      <c r="ET34" s="130"/>
      <c r="EU34" s="130"/>
      <c r="EV34" s="130"/>
      <c r="EW34" s="131"/>
      <c r="EX34" s="131"/>
      <c r="EY34" s="120"/>
      <c r="EZ34" s="120"/>
      <c r="FA34" s="127"/>
      <c r="FB34" s="117"/>
      <c r="FC34" s="132"/>
      <c r="FD34" s="132"/>
      <c r="FE34" s="120"/>
      <c r="FF34" s="120"/>
      <c r="FG34" s="123"/>
      <c r="FH34" s="123"/>
      <c r="FI34" s="134"/>
      <c r="FJ34" s="117"/>
      <c r="FK34" s="117"/>
      <c r="FL34" s="289"/>
      <c r="FM34" s="117"/>
      <c r="FN34" s="120"/>
      <c r="FO34" s="120"/>
      <c r="FP34" s="120"/>
      <c r="FQ34" s="120"/>
      <c r="FR34" s="142">
        <v>42193</v>
      </c>
      <c r="FS34" s="143">
        <v>39172</v>
      </c>
      <c r="FT34" s="14"/>
      <c r="FU34" s="14"/>
      <c r="FV34" s="14"/>
      <c r="FW34" s="14"/>
      <c r="FX34" s="14"/>
      <c r="FY34" s="14"/>
      <c r="FZ34" s="14"/>
      <c r="GA34" s="14"/>
      <c r="GB34" s="14"/>
    </row>
    <row r="35" spans="1:184" s="7" customFormat="1" ht="14.25">
      <c r="A35" s="314">
        <v>32</v>
      </c>
      <c r="B35" s="316" t="s">
        <v>444</v>
      </c>
      <c r="C35" s="249" t="s">
        <v>114</v>
      </c>
      <c r="D35" s="106">
        <v>36999</v>
      </c>
      <c r="E35" s="251" t="s">
        <v>445</v>
      </c>
      <c r="F35" s="108" t="s">
        <v>446</v>
      </c>
      <c r="G35" s="109" t="s">
        <v>24</v>
      </c>
      <c r="H35" s="110">
        <f>YEAR(FR35-D35)</f>
        <v>1914</v>
      </c>
      <c r="I35" s="111">
        <f>SUM(H35-1900)</f>
        <v>14</v>
      </c>
      <c r="J35" s="111">
        <f>IF(I35&gt;30,"",I35)</f>
        <v>14</v>
      </c>
      <c r="K35" s="110">
        <f>AVERAGE(L35:M35)</f>
        <v>81.45</v>
      </c>
      <c r="L35" s="112">
        <f>SUM(P35/O35)</f>
        <v>83</v>
      </c>
      <c r="M35" s="113">
        <f>AVERAGE(Q35:Z35)</f>
        <v>79.9</v>
      </c>
      <c r="N35" s="113" t="str">
        <f>IF(O35&lt;10,"No","Yes")</f>
        <v>Yes</v>
      </c>
      <c r="O35" s="114">
        <f>COUNT(AB35:FQ35)</f>
        <v>15</v>
      </c>
      <c r="P35" s="115">
        <f>SUM(AB35:FQ35)</f>
        <v>1245</v>
      </c>
      <c r="Q35" s="113">
        <f>SMALL(AB35:FQ35,1)</f>
        <v>75</v>
      </c>
      <c r="R35" s="113">
        <f>SMALL(AB35:FQ35,2)</f>
        <v>75</v>
      </c>
      <c r="S35" s="113">
        <f>SMALL(AB35:FQ35,3)</f>
        <v>76</v>
      </c>
      <c r="T35" s="113">
        <f>SMALL(AB35:FQ35,4)</f>
        <v>77</v>
      </c>
      <c r="U35" s="113">
        <f>SMALL(AB35:FQ35,5)</f>
        <v>81</v>
      </c>
      <c r="V35" s="113">
        <f>SMALL(AB35:FQ35,6)</f>
        <v>82</v>
      </c>
      <c r="W35" s="113">
        <f>SMALL(AB35:FQ35,7)</f>
        <v>82</v>
      </c>
      <c r="X35" s="113">
        <f>SMALL(AB35:FQ35,8)</f>
        <v>83</v>
      </c>
      <c r="Y35" s="113">
        <f>SMALL(AB35:FQ35,9)</f>
        <v>83</v>
      </c>
      <c r="Z35" s="113">
        <f>SMALL(AB35:FQ35,10)</f>
        <v>85</v>
      </c>
      <c r="AA35" s="116">
        <f>SUM(O35/28)</f>
        <v>0.5357142857142857</v>
      </c>
      <c r="AB35" s="116"/>
      <c r="AC35" s="140"/>
      <c r="AD35" s="308"/>
      <c r="AE35" s="308"/>
      <c r="AF35" s="308"/>
      <c r="AG35" s="308"/>
      <c r="AH35" s="117"/>
      <c r="AI35" s="133"/>
      <c r="AJ35" s="308"/>
      <c r="AK35" s="308"/>
      <c r="AL35" s="308"/>
      <c r="AM35" s="308"/>
      <c r="AN35" s="308"/>
      <c r="AO35" s="120"/>
      <c r="AP35" s="120"/>
      <c r="AQ35" s="133"/>
      <c r="AR35" s="140"/>
      <c r="AS35" s="140"/>
      <c r="AT35" s="296"/>
      <c r="AU35" s="296"/>
      <c r="AV35" s="136">
        <v>75</v>
      </c>
      <c r="AW35" s="136">
        <v>75</v>
      </c>
      <c r="AX35" s="136">
        <v>88</v>
      </c>
      <c r="AY35" s="139"/>
      <c r="AZ35" s="139"/>
      <c r="BA35" s="135"/>
      <c r="BB35" s="135"/>
      <c r="BC35" s="138"/>
      <c r="BD35" s="138"/>
      <c r="BE35" s="138"/>
      <c r="BF35" s="138"/>
      <c r="BG35" s="137"/>
      <c r="BH35" s="137">
        <v>91</v>
      </c>
      <c r="BI35" s="296"/>
      <c r="BJ35" s="296"/>
      <c r="BK35" s="296"/>
      <c r="BL35" s="296"/>
      <c r="BM35" s="296"/>
      <c r="BN35" s="140"/>
      <c r="BO35" s="139"/>
      <c r="BP35" s="139"/>
      <c r="BQ35" s="139"/>
      <c r="BR35" s="139"/>
      <c r="BS35" s="139"/>
      <c r="BT35" s="139"/>
      <c r="BU35" s="131"/>
      <c r="BV35" s="131"/>
      <c r="BW35" s="139"/>
      <c r="BX35" s="139"/>
      <c r="BY35" s="118"/>
      <c r="BZ35" s="120"/>
      <c r="CA35" s="120"/>
      <c r="CB35" s="140">
        <v>83</v>
      </c>
      <c r="CC35" s="131"/>
      <c r="CD35" s="131"/>
      <c r="CE35" s="131"/>
      <c r="CF35" s="141">
        <v>77</v>
      </c>
      <c r="CG35" s="140">
        <v>89</v>
      </c>
      <c r="CH35" s="120"/>
      <c r="CI35" s="120"/>
      <c r="CJ35" s="140"/>
      <c r="CK35" s="130"/>
      <c r="CL35" s="130"/>
      <c r="CM35" s="130"/>
      <c r="CN35" s="130"/>
      <c r="CO35" s="117"/>
      <c r="CP35" s="118"/>
      <c r="CQ35" s="351"/>
      <c r="CR35" s="351"/>
      <c r="CS35" s="351"/>
      <c r="CT35" s="119"/>
      <c r="CU35" s="119"/>
      <c r="CV35" s="119"/>
      <c r="CW35" s="120"/>
      <c r="CX35" s="120"/>
      <c r="CY35" s="120"/>
      <c r="CZ35" s="120"/>
      <c r="DA35" s="121"/>
      <c r="DB35" s="121"/>
      <c r="DC35" s="120"/>
      <c r="DD35" s="120"/>
      <c r="DE35" s="120"/>
      <c r="DF35" s="120"/>
      <c r="DG35" s="337"/>
      <c r="DH35" s="337"/>
      <c r="DI35" s="337"/>
      <c r="DJ35" s="282"/>
      <c r="DK35" s="282"/>
      <c r="DL35" s="121"/>
      <c r="DM35" s="121"/>
      <c r="DN35" s="121"/>
      <c r="DO35" s="122"/>
      <c r="DP35" s="123"/>
      <c r="DQ35" s="124">
        <v>83</v>
      </c>
      <c r="DR35" s="125">
        <v>76</v>
      </c>
      <c r="DS35" s="120"/>
      <c r="DT35" s="120"/>
      <c r="DU35" s="126"/>
      <c r="DV35" s="127"/>
      <c r="DW35" s="120"/>
      <c r="DX35" s="120"/>
      <c r="DY35" s="126"/>
      <c r="DZ35" s="127"/>
      <c r="EA35" s="120"/>
      <c r="EB35" s="120"/>
      <c r="EC35" s="128"/>
      <c r="ED35" s="128"/>
      <c r="EE35" s="128"/>
      <c r="EF35" s="128"/>
      <c r="EG35" s="128"/>
      <c r="EH35" s="128"/>
      <c r="EI35" s="129"/>
      <c r="EJ35" s="129"/>
      <c r="EK35" s="129"/>
      <c r="EL35" s="127">
        <v>82</v>
      </c>
      <c r="EM35" s="120"/>
      <c r="EN35" s="120"/>
      <c r="EO35" s="129"/>
      <c r="EP35" s="129"/>
      <c r="EQ35" s="129"/>
      <c r="ER35" s="130"/>
      <c r="ES35" s="130"/>
      <c r="ET35" s="130"/>
      <c r="EU35" s="130"/>
      <c r="EV35" s="130"/>
      <c r="EW35" s="131"/>
      <c r="EX35" s="131"/>
      <c r="EY35" s="120"/>
      <c r="EZ35" s="120"/>
      <c r="FA35" s="127"/>
      <c r="FB35" s="117"/>
      <c r="FC35" s="132"/>
      <c r="FD35" s="132"/>
      <c r="FE35" s="120"/>
      <c r="FF35" s="120"/>
      <c r="FG35" s="123"/>
      <c r="FH35" s="123"/>
      <c r="FI35" s="134">
        <v>82</v>
      </c>
      <c r="FJ35" s="117">
        <v>88</v>
      </c>
      <c r="FK35" s="117">
        <v>81</v>
      </c>
      <c r="FL35" s="289"/>
      <c r="FM35" s="117"/>
      <c r="FN35" s="120"/>
      <c r="FO35" s="120"/>
      <c r="FP35" s="120">
        <v>85</v>
      </c>
      <c r="FQ35" s="120">
        <v>90</v>
      </c>
      <c r="FR35" s="142">
        <v>42193</v>
      </c>
      <c r="FS35" s="143">
        <v>39172</v>
      </c>
      <c r="FT35" s="14"/>
      <c r="FU35" s="14"/>
      <c r="FV35" s="14"/>
      <c r="FW35" s="14"/>
      <c r="FX35" s="14"/>
      <c r="FY35" s="14"/>
      <c r="FZ35" s="14"/>
      <c r="GA35" s="14"/>
      <c r="GB35" s="14"/>
    </row>
    <row r="36" spans="1:184" s="7" customFormat="1" ht="14.25">
      <c r="A36" s="314">
        <v>33</v>
      </c>
      <c r="B36" s="212" t="s">
        <v>262</v>
      </c>
      <c r="C36" s="224" t="s">
        <v>206</v>
      </c>
      <c r="D36" s="106">
        <v>37655</v>
      </c>
      <c r="E36" s="225">
        <v>781808387</v>
      </c>
      <c r="F36" s="108" t="s">
        <v>207</v>
      </c>
      <c r="G36" s="354" t="s">
        <v>166</v>
      </c>
      <c r="H36" s="110">
        <f>YEAR(FR36-D36)</f>
        <v>1912</v>
      </c>
      <c r="I36" s="111">
        <f>SUM(H36-1900)</f>
        <v>12</v>
      </c>
      <c r="J36" s="111">
        <f>IF(I36&gt;30,"",I36)</f>
        <v>12</v>
      </c>
      <c r="K36" s="110">
        <f>AVERAGE(L36:M36)</f>
        <v>82.29761904761905</v>
      </c>
      <c r="L36" s="112">
        <f>SUM(P36/O36)</f>
        <v>85.42857142857143</v>
      </c>
      <c r="M36" s="113">
        <f>AVERAGE(Q36:V36)</f>
        <v>79.16666666666667</v>
      </c>
      <c r="N36" s="113" t="str">
        <f>IF(O36&lt;6,"No","Yes")</f>
        <v>Yes</v>
      </c>
      <c r="O36" s="114">
        <f>COUNT(AB36:FQ36)</f>
        <v>21</v>
      </c>
      <c r="P36" s="115">
        <f>SUM(AB36:FQ36)</f>
        <v>1794</v>
      </c>
      <c r="Q36" s="113">
        <f>SMALL(AB36:FQ36,1)</f>
        <v>77</v>
      </c>
      <c r="R36" s="113">
        <f>SMALL(AB36:FQ36,2)</f>
        <v>77</v>
      </c>
      <c r="S36" s="113">
        <f>SMALL(AB36:FQ36,3)</f>
        <v>79</v>
      </c>
      <c r="T36" s="113">
        <f>SMALL(AB36:FQ36,4)</f>
        <v>80</v>
      </c>
      <c r="U36" s="113">
        <f>SMALL(AB36:FQ36,5)</f>
        <v>80</v>
      </c>
      <c r="V36" s="113">
        <f>SMALL(AB36:FQ36,6)</f>
        <v>82</v>
      </c>
      <c r="W36" s="113">
        <f>SMALL(AB36:FQ36,7)</f>
        <v>82</v>
      </c>
      <c r="X36" s="113">
        <f>SMALL(AB36:FQ36,8)</f>
        <v>82</v>
      </c>
      <c r="Y36" s="113">
        <f>SMALL(AB36:FQ36,9)</f>
        <v>83</v>
      </c>
      <c r="Z36" s="113">
        <f>SMALL(AB36:FQ36,10)</f>
        <v>84</v>
      </c>
      <c r="AA36" s="116">
        <f>SUM(O36/28)</f>
        <v>0.75</v>
      </c>
      <c r="AB36" s="116"/>
      <c r="AC36" s="227"/>
      <c r="AD36" s="308"/>
      <c r="AE36" s="308"/>
      <c r="AF36" s="308"/>
      <c r="AG36" s="308"/>
      <c r="AH36" s="200">
        <v>82</v>
      </c>
      <c r="AI36" s="200">
        <v>91</v>
      </c>
      <c r="AJ36" s="308"/>
      <c r="AK36" s="308"/>
      <c r="AL36" s="308"/>
      <c r="AM36" s="308"/>
      <c r="AN36" s="308"/>
      <c r="AO36" s="201"/>
      <c r="AP36" s="201"/>
      <c r="AQ36" s="200"/>
      <c r="AR36" s="227"/>
      <c r="AS36" s="227"/>
      <c r="AT36" s="296"/>
      <c r="AU36" s="296"/>
      <c r="AV36" s="136">
        <v>82</v>
      </c>
      <c r="AW36" s="136">
        <v>84</v>
      </c>
      <c r="AX36" s="136">
        <v>85</v>
      </c>
      <c r="AY36" s="139"/>
      <c r="AZ36" s="139"/>
      <c r="BA36" s="135">
        <v>89</v>
      </c>
      <c r="BB36" s="135">
        <v>80</v>
      </c>
      <c r="BC36" s="138"/>
      <c r="BD36" s="138"/>
      <c r="BE36" s="138"/>
      <c r="BF36" s="138"/>
      <c r="BG36" s="137"/>
      <c r="BH36" s="137"/>
      <c r="BI36" s="296"/>
      <c r="BJ36" s="296"/>
      <c r="BK36" s="296"/>
      <c r="BL36" s="296"/>
      <c r="BM36" s="296"/>
      <c r="BN36" s="227"/>
      <c r="BO36" s="139"/>
      <c r="BP36" s="139"/>
      <c r="BQ36" s="139"/>
      <c r="BR36" s="139"/>
      <c r="BS36" s="139"/>
      <c r="BT36" s="139"/>
      <c r="BU36" s="235"/>
      <c r="BV36" s="235"/>
      <c r="BW36" s="139"/>
      <c r="BX36" s="139"/>
      <c r="BY36" s="200">
        <v>84</v>
      </c>
      <c r="BZ36" s="201"/>
      <c r="CA36" s="201"/>
      <c r="CB36" s="227"/>
      <c r="CC36" s="235"/>
      <c r="CD36" s="235"/>
      <c r="CE36" s="235"/>
      <c r="CF36" s="237"/>
      <c r="CG36" s="227">
        <v>89</v>
      </c>
      <c r="CH36" s="201"/>
      <c r="CI36" s="201"/>
      <c r="CJ36" s="227"/>
      <c r="CK36" s="234"/>
      <c r="CL36" s="234"/>
      <c r="CM36" s="234"/>
      <c r="CN36" s="234"/>
      <c r="CO36" s="200"/>
      <c r="CP36" s="200">
        <v>83</v>
      </c>
      <c r="CQ36" s="235"/>
      <c r="CR36" s="235"/>
      <c r="CS36" s="235"/>
      <c r="CT36" s="226">
        <v>88</v>
      </c>
      <c r="CU36" s="226">
        <v>80</v>
      </c>
      <c r="CV36" s="226"/>
      <c r="CW36" s="201"/>
      <c r="CX36" s="201"/>
      <c r="CY36" s="201"/>
      <c r="CZ36" s="201"/>
      <c r="DA36" s="121"/>
      <c r="DB36" s="121"/>
      <c r="DC36" s="201"/>
      <c r="DD36" s="201"/>
      <c r="DE36" s="228"/>
      <c r="DF36" s="228"/>
      <c r="DG36" s="340"/>
      <c r="DH36" s="340"/>
      <c r="DI36" s="340"/>
      <c r="DJ36" s="284"/>
      <c r="DK36" s="284"/>
      <c r="DL36" s="121">
        <v>77</v>
      </c>
      <c r="DM36" s="121">
        <v>77</v>
      </c>
      <c r="DN36" s="121"/>
      <c r="DO36" s="229"/>
      <c r="DP36" s="230"/>
      <c r="DQ36" s="214">
        <v>93</v>
      </c>
      <c r="DR36" s="214">
        <v>91</v>
      </c>
      <c r="DS36" s="228"/>
      <c r="DT36" s="228"/>
      <c r="DU36" s="231"/>
      <c r="DV36" s="200"/>
      <c r="DW36" s="201"/>
      <c r="DX36" s="201"/>
      <c r="DY36" s="231"/>
      <c r="DZ36" s="200">
        <v>79</v>
      </c>
      <c r="EA36" s="201"/>
      <c r="EB36" s="201"/>
      <c r="EC36" s="232"/>
      <c r="ED36" s="232"/>
      <c r="EE36" s="232"/>
      <c r="EF36" s="232"/>
      <c r="EG36" s="232"/>
      <c r="EH36" s="232"/>
      <c r="EI36" s="233"/>
      <c r="EJ36" s="233"/>
      <c r="EK36" s="233"/>
      <c r="EL36" s="200">
        <v>82</v>
      </c>
      <c r="EM36" s="201"/>
      <c r="EN36" s="201"/>
      <c r="EO36" s="233"/>
      <c r="EP36" s="233"/>
      <c r="EQ36" s="233"/>
      <c r="ER36" s="234"/>
      <c r="ES36" s="234"/>
      <c r="ET36" s="234"/>
      <c r="EU36" s="234"/>
      <c r="EV36" s="234"/>
      <c r="EW36" s="235"/>
      <c r="EX36" s="235"/>
      <c r="EY36" s="201"/>
      <c r="EZ36" s="201"/>
      <c r="FA36" s="200"/>
      <c r="FB36" s="200"/>
      <c r="FC36" s="132"/>
      <c r="FD36" s="132"/>
      <c r="FE36" s="201"/>
      <c r="FF36" s="201"/>
      <c r="FG36" s="230">
        <v>84</v>
      </c>
      <c r="FH36" s="230"/>
      <c r="FI36" s="236">
        <v>101</v>
      </c>
      <c r="FJ36" s="200"/>
      <c r="FK36" s="200">
        <v>93</v>
      </c>
      <c r="FL36" s="292"/>
      <c r="FM36" s="200"/>
      <c r="FN36" s="201"/>
      <c r="FO36" s="201"/>
      <c r="FP36" s="181"/>
      <c r="FQ36" s="181"/>
      <c r="FR36" s="142">
        <v>42193</v>
      </c>
      <c r="FS36" s="143">
        <v>39172</v>
      </c>
      <c r="FT36" s="14"/>
      <c r="FU36" s="14"/>
      <c r="FV36" s="14"/>
      <c r="FW36" s="14"/>
      <c r="FX36" s="14"/>
      <c r="FY36" s="14"/>
      <c r="FZ36" s="14"/>
      <c r="GA36" s="14"/>
      <c r="GB36" s="14"/>
    </row>
    <row r="37" spans="1:184" s="7" customFormat="1" ht="14.25">
      <c r="A37" s="314">
        <v>34</v>
      </c>
      <c r="B37" s="174" t="s">
        <v>227</v>
      </c>
      <c r="C37" s="175" t="s">
        <v>114</v>
      </c>
      <c r="D37" s="106">
        <v>37263</v>
      </c>
      <c r="E37" s="202" t="s">
        <v>87</v>
      </c>
      <c r="F37" s="363" t="s">
        <v>93</v>
      </c>
      <c r="G37" s="170" t="s">
        <v>10</v>
      </c>
      <c r="H37" s="110">
        <f>YEAR(FR37-D37)</f>
        <v>1913</v>
      </c>
      <c r="I37" s="111">
        <f>SUM(H37-1900)</f>
        <v>13</v>
      </c>
      <c r="J37" s="111">
        <f>IF(I37&gt;30,"",I37)</f>
        <v>13</v>
      </c>
      <c r="K37" s="110">
        <f>AVERAGE(L37:M37)</f>
        <v>82.30555555555556</v>
      </c>
      <c r="L37" s="112">
        <f>SUM(P37/O37)</f>
        <v>84.44444444444444</v>
      </c>
      <c r="M37" s="113">
        <f>AVERAGE(Q37:V37)</f>
        <v>80.16666666666667</v>
      </c>
      <c r="N37" s="113" t="str">
        <f>IF(O37&lt;10,"No","Yes")</f>
        <v>Yes</v>
      </c>
      <c r="O37" s="114">
        <f>COUNT(AB37:FQ37)</f>
        <v>18</v>
      </c>
      <c r="P37" s="115">
        <f>SUM(AB37:FQ37)</f>
        <v>1520</v>
      </c>
      <c r="Q37" s="113">
        <f>SMALL(AB37:FQ37,1)</f>
        <v>77</v>
      </c>
      <c r="R37" s="113">
        <f>SMALL(AB37:FQ37,2)</f>
        <v>80</v>
      </c>
      <c r="S37" s="113">
        <f>SMALL(AB37:FQ37,3)</f>
        <v>81</v>
      </c>
      <c r="T37" s="113">
        <f>SMALL(AB37:FQ37,4)</f>
        <v>81</v>
      </c>
      <c r="U37" s="113">
        <f>SMALL(AB37:FQ37,5)</f>
        <v>81</v>
      </c>
      <c r="V37" s="113">
        <f>SMALL(AB37:FQ37,6)</f>
        <v>81</v>
      </c>
      <c r="W37" s="113">
        <f>SMALL(AB37:FQ37,7)</f>
        <v>82</v>
      </c>
      <c r="X37" s="113">
        <f>SMALL(AB37:FQ37,8)</f>
        <v>82</v>
      </c>
      <c r="Y37" s="113">
        <f>SMALL(AB37:FQ37,9)</f>
        <v>83</v>
      </c>
      <c r="Z37" s="113">
        <f>SMALL(AB37:FQ37,10)</f>
        <v>84</v>
      </c>
      <c r="AA37" s="116">
        <f>SUM(O37/28)</f>
        <v>0.6428571428571429</v>
      </c>
      <c r="AB37" s="116"/>
      <c r="AC37" s="140">
        <v>77</v>
      </c>
      <c r="AD37" s="308"/>
      <c r="AE37" s="308"/>
      <c r="AF37" s="308"/>
      <c r="AG37" s="308"/>
      <c r="AH37" s="117"/>
      <c r="AI37" s="133"/>
      <c r="AJ37" s="308"/>
      <c r="AK37" s="308"/>
      <c r="AL37" s="308"/>
      <c r="AM37" s="308"/>
      <c r="AN37" s="308"/>
      <c r="AO37" s="120"/>
      <c r="AP37" s="120"/>
      <c r="AQ37" s="133"/>
      <c r="AR37" s="140"/>
      <c r="AS37" s="140"/>
      <c r="AT37" s="296"/>
      <c r="AU37" s="296"/>
      <c r="AV37" s="136"/>
      <c r="AW37" s="136"/>
      <c r="AX37" s="136"/>
      <c r="AY37" s="139"/>
      <c r="AZ37" s="139"/>
      <c r="BA37" s="135"/>
      <c r="BB37" s="135"/>
      <c r="BC37" s="138"/>
      <c r="BD37" s="138"/>
      <c r="BE37" s="138"/>
      <c r="BF37" s="138"/>
      <c r="BG37" s="137">
        <v>84</v>
      </c>
      <c r="BH37" s="137">
        <v>87</v>
      </c>
      <c r="BI37" s="296"/>
      <c r="BJ37" s="296"/>
      <c r="BK37" s="296"/>
      <c r="BL37" s="296"/>
      <c r="BM37" s="296"/>
      <c r="BN37" s="140"/>
      <c r="BO37" s="139"/>
      <c r="BP37" s="139"/>
      <c r="BQ37" s="139"/>
      <c r="BR37" s="139"/>
      <c r="BS37" s="139"/>
      <c r="BT37" s="139"/>
      <c r="BU37" s="131"/>
      <c r="BV37" s="131"/>
      <c r="BW37" s="139"/>
      <c r="BX37" s="139"/>
      <c r="BY37" s="118">
        <v>82</v>
      </c>
      <c r="BZ37" s="120"/>
      <c r="CA37" s="120"/>
      <c r="CB37" s="140">
        <v>83</v>
      </c>
      <c r="CC37" s="131"/>
      <c r="CD37" s="131"/>
      <c r="CE37" s="131"/>
      <c r="CF37" s="141"/>
      <c r="CG37" s="140">
        <v>92</v>
      </c>
      <c r="CH37" s="120"/>
      <c r="CI37" s="120"/>
      <c r="CJ37" s="140"/>
      <c r="CK37" s="130"/>
      <c r="CL37" s="130"/>
      <c r="CM37" s="130"/>
      <c r="CN37" s="130"/>
      <c r="CO37" s="117">
        <v>84</v>
      </c>
      <c r="CP37" s="118"/>
      <c r="CQ37" s="351"/>
      <c r="CR37" s="351"/>
      <c r="CS37" s="351"/>
      <c r="CT37" s="119">
        <v>81</v>
      </c>
      <c r="CU37" s="119">
        <v>81</v>
      </c>
      <c r="CV37" s="119">
        <v>81</v>
      </c>
      <c r="CW37" s="120"/>
      <c r="CX37" s="120"/>
      <c r="CY37" s="120"/>
      <c r="CZ37" s="120"/>
      <c r="DA37" s="121"/>
      <c r="DB37" s="121"/>
      <c r="DC37" s="120"/>
      <c r="DD37" s="120"/>
      <c r="DE37" s="120"/>
      <c r="DF37" s="120"/>
      <c r="DG37" s="337"/>
      <c r="DH37" s="337"/>
      <c r="DI37" s="337"/>
      <c r="DJ37" s="282"/>
      <c r="DK37" s="282"/>
      <c r="DL37" s="121"/>
      <c r="DM37" s="121"/>
      <c r="DN37" s="121"/>
      <c r="DO37" s="122"/>
      <c r="DP37" s="123"/>
      <c r="DQ37" s="208">
        <v>89</v>
      </c>
      <c r="DR37" s="125">
        <v>80</v>
      </c>
      <c r="DS37" s="120"/>
      <c r="DT37" s="120"/>
      <c r="DU37" s="126"/>
      <c r="DV37" s="127">
        <v>91</v>
      </c>
      <c r="DW37" s="120"/>
      <c r="DX37" s="120"/>
      <c r="DY37" s="126"/>
      <c r="DZ37" s="127"/>
      <c r="EA37" s="120"/>
      <c r="EB37" s="120"/>
      <c r="EC37" s="128"/>
      <c r="ED37" s="128"/>
      <c r="EE37" s="128"/>
      <c r="EF37" s="128"/>
      <c r="EG37" s="128"/>
      <c r="EH37" s="128"/>
      <c r="EI37" s="129"/>
      <c r="EJ37" s="129"/>
      <c r="EK37" s="129"/>
      <c r="EL37" s="127">
        <v>82</v>
      </c>
      <c r="EM37" s="120"/>
      <c r="EN37" s="120"/>
      <c r="EO37" s="129"/>
      <c r="EP37" s="129"/>
      <c r="EQ37" s="129"/>
      <c r="ER37" s="130"/>
      <c r="ES37" s="130"/>
      <c r="ET37" s="130"/>
      <c r="EU37" s="130"/>
      <c r="EV37" s="130"/>
      <c r="EW37" s="131"/>
      <c r="EX37" s="131"/>
      <c r="EY37" s="120"/>
      <c r="EZ37" s="120"/>
      <c r="FA37" s="127">
        <v>91</v>
      </c>
      <c r="FB37" s="117"/>
      <c r="FC37" s="132"/>
      <c r="FD37" s="132"/>
      <c r="FE37" s="120"/>
      <c r="FF37" s="120"/>
      <c r="FG37" s="123">
        <v>90</v>
      </c>
      <c r="FH37" s="123">
        <v>84</v>
      </c>
      <c r="FI37" s="134"/>
      <c r="FJ37" s="117"/>
      <c r="FK37" s="117">
        <v>81</v>
      </c>
      <c r="FL37" s="289"/>
      <c r="FM37" s="117"/>
      <c r="FN37" s="120"/>
      <c r="FO37" s="120"/>
      <c r="FP37" s="120"/>
      <c r="FQ37" s="120"/>
      <c r="FR37" s="142">
        <v>42193</v>
      </c>
      <c r="FS37" s="143">
        <v>39172</v>
      </c>
      <c r="FT37" s="14"/>
      <c r="FU37" s="14"/>
      <c r="FV37" s="14"/>
      <c r="FW37" s="14"/>
      <c r="FX37" s="14"/>
      <c r="FY37" s="14"/>
      <c r="FZ37" s="14"/>
      <c r="GA37" s="14"/>
      <c r="GB37" s="14"/>
    </row>
    <row r="38" spans="1:184" s="7" customFormat="1" ht="14.25">
      <c r="A38" s="314">
        <v>35</v>
      </c>
      <c r="B38" s="194" t="s">
        <v>192</v>
      </c>
      <c r="C38" s="195" t="s">
        <v>114</v>
      </c>
      <c r="D38" s="146">
        <v>37322</v>
      </c>
      <c r="E38" s="147" t="s">
        <v>190</v>
      </c>
      <c r="F38" s="360" t="s">
        <v>191</v>
      </c>
      <c r="G38" s="148" t="s">
        <v>24</v>
      </c>
      <c r="H38" s="110">
        <f>YEAR(FR38-D38)</f>
        <v>1913</v>
      </c>
      <c r="I38" s="111">
        <f>SUM(H38-1900)</f>
        <v>13</v>
      </c>
      <c r="J38" s="111">
        <f>IF(I38&gt;30,"",I38)</f>
        <v>13</v>
      </c>
      <c r="K38" s="110">
        <f>AVERAGE(L38:M38)</f>
        <v>82.36111111111111</v>
      </c>
      <c r="L38" s="112">
        <f>SUM(P38/O38)</f>
        <v>84.72222222222223</v>
      </c>
      <c r="M38" s="113">
        <f>AVERAGE(Q38:V38)</f>
        <v>80</v>
      </c>
      <c r="N38" s="113" t="str">
        <f>IF(O38&lt;6,"No","Yes")</f>
        <v>Yes</v>
      </c>
      <c r="O38" s="114">
        <f>COUNT(AB38:FQ38)</f>
        <v>18</v>
      </c>
      <c r="P38" s="115">
        <f>SUM(AB38:FQ38)</f>
        <v>1525</v>
      </c>
      <c r="Q38" s="113">
        <f>SMALL(AB38:FQ38,1)</f>
        <v>76</v>
      </c>
      <c r="R38" s="113">
        <f>SMALL(AB38:FQ38,2)</f>
        <v>79</v>
      </c>
      <c r="S38" s="113">
        <f>SMALL(AB38:FQ38,3)</f>
        <v>81</v>
      </c>
      <c r="T38" s="113">
        <f>SMALL(AB38:FQ38,4)</f>
        <v>81</v>
      </c>
      <c r="U38" s="113">
        <f>SMALL(AB38:FQ38,5)</f>
        <v>81</v>
      </c>
      <c r="V38" s="113">
        <f>SMALL(AB38:FQ38,6)</f>
        <v>82</v>
      </c>
      <c r="W38" s="113">
        <f>SMALL(AB38:FQ38,7)</f>
        <v>83</v>
      </c>
      <c r="X38" s="113">
        <f>SMALL(AB38:FQ38,8)</f>
        <v>83</v>
      </c>
      <c r="Y38" s="113">
        <f>SMALL(AB38:FQ38,9)</f>
        <v>84</v>
      </c>
      <c r="Z38" s="113">
        <f>SMALL(AB38:FQ38,10)</f>
        <v>84</v>
      </c>
      <c r="AA38" s="116">
        <f>SUM(O38/28)</f>
        <v>0.6428571428571429</v>
      </c>
      <c r="AB38" s="116"/>
      <c r="AC38" s="182"/>
      <c r="AD38" s="308"/>
      <c r="AE38" s="308"/>
      <c r="AF38" s="308"/>
      <c r="AG38" s="308"/>
      <c r="AH38" s="179">
        <v>93</v>
      </c>
      <c r="AI38" s="179"/>
      <c r="AJ38" s="308">
        <v>81</v>
      </c>
      <c r="AK38" s="308">
        <v>84</v>
      </c>
      <c r="AL38" s="308"/>
      <c r="AM38" s="308"/>
      <c r="AN38" s="308"/>
      <c r="AO38" s="181"/>
      <c r="AP38" s="181"/>
      <c r="AQ38" s="179"/>
      <c r="AR38" s="182"/>
      <c r="AS38" s="182"/>
      <c r="AT38" s="296"/>
      <c r="AU38" s="296"/>
      <c r="AV38" s="136">
        <v>87</v>
      </c>
      <c r="AW38" s="136">
        <v>85</v>
      </c>
      <c r="AX38" s="136">
        <v>83</v>
      </c>
      <c r="AY38" s="139"/>
      <c r="AZ38" s="139"/>
      <c r="BA38" s="135"/>
      <c r="BB38" s="135"/>
      <c r="BC38" s="138"/>
      <c r="BD38" s="138"/>
      <c r="BE38" s="138"/>
      <c r="BF38" s="138"/>
      <c r="BG38" s="137"/>
      <c r="BH38" s="137"/>
      <c r="BI38" s="296"/>
      <c r="BJ38" s="296"/>
      <c r="BK38" s="296"/>
      <c r="BL38" s="296"/>
      <c r="BM38" s="296"/>
      <c r="BN38" s="182"/>
      <c r="BO38" s="139"/>
      <c r="BP38" s="139"/>
      <c r="BQ38" s="139"/>
      <c r="BR38" s="139"/>
      <c r="BS38" s="139"/>
      <c r="BT38" s="139"/>
      <c r="BU38" s="191"/>
      <c r="BV38" s="191"/>
      <c r="BW38" s="139"/>
      <c r="BX38" s="139"/>
      <c r="BY38" s="179"/>
      <c r="BZ38" s="181"/>
      <c r="CA38" s="181"/>
      <c r="CB38" s="182"/>
      <c r="CC38" s="191"/>
      <c r="CD38" s="191"/>
      <c r="CE38" s="191"/>
      <c r="CF38" s="193"/>
      <c r="CG38" s="182">
        <v>90</v>
      </c>
      <c r="CH38" s="181"/>
      <c r="CI38" s="181"/>
      <c r="CJ38" s="182"/>
      <c r="CK38" s="190"/>
      <c r="CL38" s="190"/>
      <c r="CM38" s="190"/>
      <c r="CN38" s="190"/>
      <c r="CO38" s="179"/>
      <c r="CP38" s="179">
        <v>79</v>
      </c>
      <c r="CQ38" s="191"/>
      <c r="CR38" s="191"/>
      <c r="CS38" s="191"/>
      <c r="CT38" s="180"/>
      <c r="CU38" s="180"/>
      <c r="CV38" s="180"/>
      <c r="CW38" s="181"/>
      <c r="CX38" s="181"/>
      <c r="CY38" s="181"/>
      <c r="CZ38" s="181"/>
      <c r="DA38" s="121"/>
      <c r="DB38" s="121"/>
      <c r="DC38" s="181"/>
      <c r="DD38" s="181"/>
      <c r="DE38" s="181"/>
      <c r="DF38" s="181"/>
      <c r="DG38" s="338"/>
      <c r="DH38" s="338"/>
      <c r="DI38" s="338"/>
      <c r="DJ38" s="187"/>
      <c r="DK38" s="187"/>
      <c r="DL38" s="121"/>
      <c r="DM38" s="121"/>
      <c r="DN38" s="121"/>
      <c r="DO38" s="183"/>
      <c r="DP38" s="184"/>
      <c r="DQ38" s="214">
        <v>92</v>
      </c>
      <c r="DR38" s="186">
        <v>84</v>
      </c>
      <c r="DS38" s="181"/>
      <c r="DT38" s="181"/>
      <c r="DU38" s="187"/>
      <c r="DV38" s="179">
        <v>92</v>
      </c>
      <c r="DW38" s="181"/>
      <c r="DX38" s="181"/>
      <c r="DY38" s="187"/>
      <c r="DZ38" s="179">
        <v>76</v>
      </c>
      <c r="EA38" s="181"/>
      <c r="EB38" s="181"/>
      <c r="EC38" s="188"/>
      <c r="ED38" s="188"/>
      <c r="EE38" s="188"/>
      <c r="EF38" s="188"/>
      <c r="EG38" s="188"/>
      <c r="EH38" s="188"/>
      <c r="EI38" s="189"/>
      <c r="EJ38" s="189"/>
      <c r="EK38" s="189"/>
      <c r="EL38" s="179"/>
      <c r="EM38" s="181"/>
      <c r="EN38" s="181"/>
      <c r="EO38" s="189"/>
      <c r="EP38" s="189"/>
      <c r="EQ38" s="189"/>
      <c r="ER38" s="190">
        <v>86</v>
      </c>
      <c r="ES38" s="190">
        <v>83</v>
      </c>
      <c r="ET38" s="190">
        <v>82</v>
      </c>
      <c r="EU38" s="190"/>
      <c r="EV38" s="190"/>
      <c r="EW38" s="191"/>
      <c r="EX38" s="191"/>
      <c r="EY38" s="181"/>
      <c r="EZ38" s="181"/>
      <c r="FA38" s="179"/>
      <c r="FB38" s="179"/>
      <c r="FC38" s="132"/>
      <c r="FD38" s="132"/>
      <c r="FE38" s="181"/>
      <c r="FF38" s="181"/>
      <c r="FG38" s="184">
        <v>86</v>
      </c>
      <c r="FH38" s="184">
        <v>81</v>
      </c>
      <c r="FI38" s="192"/>
      <c r="FJ38" s="179"/>
      <c r="FK38" s="179">
        <v>81</v>
      </c>
      <c r="FL38" s="291"/>
      <c r="FM38" s="179"/>
      <c r="FN38" s="181"/>
      <c r="FO38" s="181"/>
      <c r="FP38" s="181"/>
      <c r="FQ38" s="181"/>
      <c r="FR38" s="142">
        <v>42193</v>
      </c>
      <c r="FS38" s="143">
        <v>39172</v>
      </c>
      <c r="FT38" s="14"/>
      <c r="FU38" s="14"/>
      <c r="FV38" s="14"/>
      <c r="FW38" s="14"/>
      <c r="FX38" s="14"/>
      <c r="FY38" s="14"/>
      <c r="FZ38" s="14"/>
      <c r="GA38" s="14"/>
      <c r="GB38" s="14"/>
    </row>
    <row r="39" spans="1:184" s="7" customFormat="1" ht="14.25">
      <c r="A39" s="314">
        <v>36</v>
      </c>
      <c r="B39" s="204" t="s">
        <v>521</v>
      </c>
      <c r="C39" s="310" t="s">
        <v>418</v>
      </c>
      <c r="D39" s="146">
        <v>36681</v>
      </c>
      <c r="E39" s="107"/>
      <c r="F39" s="360"/>
      <c r="G39" s="176" t="s">
        <v>13</v>
      </c>
      <c r="H39" s="110">
        <f>YEAR(FR39-D39)</f>
        <v>1915</v>
      </c>
      <c r="I39" s="111">
        <f>SUM(H39-1900)</f>
        <v>15</v>
      </c>
      <c r="J39" s="111">
        <f>IF(I39&gt;30,"",I39)</f>
        <v>15</v>
      </c>
      <c r="K39" s="110">
        <f>AVERAGE(L39:M39)</f>
        <v>83</v>
      </c>
      <c r="L39" s="112">
        <f>SUM(P39/O39)</f>
        <v>83</v>
      </c>
      <c r="M39" s="113">
        <f>AVERAGE(Q39:Z39)</f>
        <v>83</v>
      </c>
      <c r="N39" s="113" t="str">
        <f>IF(O39&lt;6,"No","Yes")</f>
        <v>Yes</v>
      </c>
      <c r="O39" s="114">
        <f>COUNT(AB39:FQ39)</f>
        <v>10</v>
      </c>
      <c r="P39" s="115">
        <f>SUM(AB39:FQ39)</f>
        <v>830</v>
      </c>
      <c r="Q39" s="113">
        <f>SMALL(AB39:FQ39,1)</f>
        <v>77</v>
      </c>
      <c r="R39" s="113">
        <f>SMALL(AB39:FQ39,2)</f>
        <v>78</v>
      </c>
      <c r="S39" s="113">
        <f>SMALL(AB39:FQ39,3)</f>
        <v>80</v>
      </c>
      <c r="T39" s="113">
        <f>SMALL(AB39:FQ39,4)</f>
        <v>81</v>
      </c>
      <c r="U39" s="113">
        <f>SMALL(AB39:FQ39,5)</f>
        <v>83</v>
      </c>
      <c r="V39" s="113">
        <f>SMALL(AB39:FQ39,6)</f>
        <v>83</v>
      </c>
      <c r="W39" s="113">
        <f>SMALL(AB39:FQ39,7)</f>
        <v>84</v>
      </c>
      <c r="X39" s="113">
        <f>SMALL(AB39:FQ39,8)</f>
        <v>85</v>
      </c>
      <c r="Y39" s="113">
        <f>SMALL(AB39:FQ39,9)</f>
        <v>85</v>
      </c>
      <c r="Z39" s="113">
        <f>SMALL(AB39:FQ39,10)</f>
        <v>94</v>
      </c>
      <c r="AA39" s="116">
        <f>SUM(O39/28)</f>
        <v>0.35714285714285715</v>
      </c>
      <c r="AB39" s="116"/>
      <c r="AC39" s="140"/>
      <c r="AD39" s="308"/>
      <c r="AE39" s="308"/>
      <c r="AF39" s="308"/>
      <c r="AG39" s="308"/>
      <c r="AH39" s="117">
        <v>83</v>
      </c>
      <c r="AI39" s="133">
        <v>80</v>
      </c>
      <c r="AJ39" s="308"/>
      <c r="AK39" s="308"/>
      <c r="AL39" s="308"/>
      <c r="AM39" s="308"/>
      <c r="AN39" s="308"/>
      <c r="AO39" s="120"/>
      <c r="AP39" s="120"/>
      <c r="AQ39" s="133"/>
      <c r="AR39" s="140"/>
      <c r="AS39" s="140"/>
      <c r="AT39" s="296"/>
      <c r="AU39" s="296"/>
      <c r="AV39" s="136"/>
      <c r="AW39" s="136"/>
      <c r="AX39" s="136"/>
      <c r="AY39" s="139"/>
      <c r="AZ39" s="139"/>
      <c r="BA39" s="135"/>
      <c r="BB39" s="135"/>
      <c r="BC39" s="138"/>
      <c r="BD39" s="138"/>
      <c r="BE39" s="138"/>
      <c r="BF39" s="138"/>
      <c r="BG39" s="137"/>
      <c r="BH39" s="137"/>
      <c r="BI39" s="296"/>
      <c r="BJ39" s="296"/>
      <c r="BK39" s="296"/>
      <c r="BL39" s="296"/>
      <c r="BM39" s="296"/>
      <c r="BN39" s="140"/>
      <c r="BO39" s="139"/>
      <c r="BP39" s="139"/>
      <c r="BQ39" s="139"/>
      <c r="BR39" s="139"/>
      <c r="BS39" s="139">
        <v>85</v>
      </c>
      <c r="BT39" s="139">
        <v>85</v>
      </c>
      <c r="BU39" s="131"/>
      <c r="BV39" s="131"/>
      <c r="BW39" s="139"/>
      <c r="BX39" s="139"/>
      <c r="BY39" s="118"/>
      <c r="BZ39" s="120"/>
      <c r="CA39" s="120"/>
      <c r="CB39" s="140"/>
      <c r="CC39" s="131"/>
      <c r="CD39" s="131"/>
      <c r="CE39" s="131"/>
      <c r="CF39" s="141"/>
      <c r="CG39" s="140"/>
      <c r="CH39" s="120"/>
      <c r="CI39" s="120"/>
      <c r="CJ39" s="140"/>
      <c r="CK39" s="130"/>
      <c r="CL39" s="130"/>
      <c r="CM39" s="130"/>
      <c r="CN39" s="130"/>
      <c r="CO39" s="117"/>
      <c r="CP39" s="118"/>
      <c r="CQ39" s="351"/>
      <c r="CR39" s="351"/>
      <c r="CS39" s="351"/>
      <c r="CT39" s="119"/>
      <c r="CU39" s="119"/>
      <c r="CV39" s="119"/>
      <c r="CW39" s="120"/>
      <c r="CX39" s="120"/>
      <c r="CY39" s="120"/>
      <c r="CZ39" s="120"/>
      <c r="DA39" s="121">
        <v>84</v>
      </c>
      <c r="DB39" s="121">
        <v>77</v>
      </c>
      <c r="DC39" s="120"/>
      <c r="DD39" s="120"/>
      <c r="DE39" s="120">
        <v>78</v>
      </c>
      <c r="DF39" s="120">
        <v>81</v>
      </c>
      <c r="DG39" s="337"/>
      <c r="DH39" s="337"/>
      <c r="DI39" s="337"/>
      <c r="DJ39" s="282"/>
      <c r="DK39" s="282"/>
      <c r="DL39" s="121"/>
      <c r="DM39" s="121"/>
      <c r="DN39" s="121"/>
      <c r="DO39" s="122">
        <v>94</v>
      </c>
      <c r="DP39" s="123">
        <v>83</v>
      </c>
      <c r="DQ39" s="124"/>
      <c r="DR39" s="125"/>
      <c r="DS39" s="120"/>
      <c r="DT39" s="120"/>
      <c r="DU39" s="126"/>
      <c r="DV39" s="127"/>
      <c r="DW39" s="120"/>
      <c r="DX39" s="120"/>
      <c r="DY39" s="126"/>
      <c r="DZ39" s="127"/>
      <c r="EA39" s="120"/>
      <c r="EB39" s="120"/>
      <c r="EC39" s="128"/>
      <c r="ED39" s="128"/>
      <c r="EE39" s="128"/>
      <c r="EF39" s="128"/>
      <c r="EG39" s="128"/>
      <c r="EH39" s="128"/>
      <c r="EI39" s="129"/>
      <c r="EJ39" s="129"/>
      <c r="EK39" s="129"/>
      <c r="EL39" s="127"/>
      <c r="EM39" s="120"/>
      <c r="EN39" s="120"/>
      <c r="EO39" s="129"/>
      <c r="EP39" s="129"/>
      <c r="EQ39" s="129"/>
      <c r="ER39" s="130"/>
      <c r="ES39" s="130"/>
      <c r="ET39" s="130"/>
      <c r="EU39" s="130"/>
      <c r="EV39" s="130"/>
      <c r="EW39" s="131"/>
      <c r="EX39" s="131"/>
      <c r="EY39" s="120"/>
      <c r="EZ39" s="120"/>
      <c r="FA39" s="127"/>
      <c r="FB39" s="117"/>
      <c r="FC39" s="132"/>
      <c r="FD39" s="132"/>
      <c r="FE39" s="120"/>
      <c r="FF39" s="120"/>
      <c r="FG39" s="123"/>
      <c r="FH39" s="123"/>
      <c r="FI39" s="134"/>
      <c r="FJ39" s="117"/>
      <c r="FK39" s="117"/>
      <c r="FL39" s="289"/>
      <c r="FM39" s="117"/>
      <c r="FN39" s="120"/>
      <c r="FO39" s="120"/>
      <c r="FP39" s="120"/>
      <c r="FQ39" s="120"/>
      <c r="FR39" s="142">
        <v>42193</v>
      </c>
      <c r="FS39" s="143">
        <v>39172</v>
      </c>
      <c r="FT39" s="14"/>
      <c r="FU39" s="14"/>
      <c r="FV39" s="14"/>
      <c r="FW39" s="14"/>
      <c r="FX39" s="14"/>
      <c r="FY39" s="14"/>
      <c r="FZ39" s="14"/>
      <c r="GA39" s="14"/>
      <c r="GB39" s="14"/>
    </row>
    <row r="40" spans="1:184" s="7" customFormat="1" ht="14.25">
      <c r="A40" s="314">
        <v>37</v>
      </c>
      <c r="B40" s="204" t="s">
        <v>365</v>
      </c>
      <c r="C40" s="310" t="s">
        <v>419</v>
      </c>
      <c r="D40" s="146">
        <v>36650</v>
      </c>
      <c r="E40" s="107" t="s">
        <v>366</v>
      </c>
      <c r="F40" s="360" t="s">
        <v>518</v>
      </c>
      <c r="G40" s="176" t="s">
        <v>24</v>
      </c>
      <c r="H40" s="110">
        <f>YEAR(FR40-D40)</f>
        <v>1915</v>
      </c>
      <c r="I40" s="111">
        <f>SUM(H40-1900)</f>
        <v>15</v>
      </c>
      <c r="J40" s="111">
        <f>IF(I40&gt;30,"",I40)</f>
        <v>15</v>
      </c>
      <c r="K40" s="110">
        <f>AVERAGE(L40:M40)</f>
        <v>83.82083333333333</v>
      </c>
      <c r="L40" s="112">
        <f>SUM(P40/O40)</f>
        <v>86.04166666666667</v>
      </c>
      <c r="M40" s="113">
        <f>AVERAGE(Q40:Z40)</f>
        <v>81.6</v>
      </c>
      <c r="N40" s="113" t="str">
        <f>IF(O40&lt;10,"No","Yes")</f>
        <v>Yes</v>
      </c>
      <c r="O40" s="114">
        <f>COUNT(AB40:FQ40)</f>
        <v>24</v>
      </c>
      <c r="P40" s="115">
        <f>SUM(AB40:FQ40)</f>
        <v>2065</v>
      </c>
      <c r="Q40" s="113">
        <f>SMALL(AB40:FQ40,1)</f>
        <v>77</v>
      </c>
      <c r="R40" s="113">
        <f>SMALL(AB40:FQ40,2)</f>
        <v>78</v>
      </c>
      <c r="S40" s="113">
        <f>SMALL(AB40:FQ40,3)</f>
        <v>80</v>
      </c>
      <c r="T40" s="113">
        <f>SMALL(AB40:FQ40,4)</f>
        <v>82</v>
      </c>
      <c r="U40" s="113">
        <f>SMALL(AB40:FQ40,5)</f>
        <v>82</v>
      </c>
      <c r="V40" s="113">
        <f>SMALL(AB40:FQ40,6)</f>
        <v>83</v>
      </c>
      <c r="W40" s="113">
        <f>SMALL(AB40:FQ40,7)</f>
        <v>83</v>
      </c>
      <c r="X40" s="113">
        <f>SMALL(AB40:FQ40,8)</f>
        <v>83</v>
      </c>
      <c r="Y40" s="113">
        <f>SMALL(AB40:FQ40,9)</f>
        <v>84</v>
      </c>
      <c r="Z40" s="113">
        <f>SMALL(AB40:FQ40,10)</f>
        <v>84</v>
      </c>
      <c r="AA40" s="116">
        <f>SUM(O40/28)</f>
        <v>0.8571428571428571</v>
      </c>
      <c r="AB40" s="116"/>
      <c r="AC40" s="140"/>
      <c r="AD40" s="308"/>
      <c r="AE40" s="308"/>
      <c r="AF40" s="308"/>
      <c r="AG40" s="308"/>
      <c r="AH40" s="117"/>
      <c r="AI40" s="133"/>
      <c r="AJ40" s="308"/>
      <c r="AK40" s="308"/>
      <c r="AL40" s="308"/>
      <c r="AM40" s="308"/>
      <c r="AN40" s="308"/>
      <c r="AO40" s="120"/>
      <c r="AP40" s="120"/>
      <c r="AQ40" s="133"/>
      <c r="AR40" s="140">
        <v>92</v>
      </c>
      <c r="AS40" s="140"/>
      <c r="AT40" s="296"/>
      <c r="AU40" s="296"/>
      <c r="AV40" s="136"/>
      <c r="AW40" s="136"/>
      <c r="AX40" s="136"/>
      <c r="AY40" s="139"/>
      <c r="AZ40" s="139"/>
      <c r="BA40" s="135"/>
      <c r="BB40" s="135"/>
      <c r="BC40" s="138"/>
      <c r="BD40" s="138"/>
      <c r="BE40" s="138"/>
      <c r="BF40" s="138"/>
      <c r="BG40" s="137"/>
      <c r="BH40" s="137"/>
      <c r="BI40" s="296"/>
      <c r="BJ40" s="296"/>
      <c r="BK40" s="296"/>
      <c r="BL40" s="296"/>
      <c r="BM40" s="296"/>
      <c r="BN40" s="140"/>
      <c r="BO40" s="139"/>
      <c r="BP40" s="139"/>
      <c r="BQ40" s="139"/>
      <c r="BR40" s="139"/>
      <c r="BS40" s="139">
        <v>86</v>
      </c>
      <c r="BT40" s="139">
        <v>89</v>
      </c>
      <c r="BU40" s="131"/>
      <c r="BV40" s="131"/>
      <c r="BW40" s="139"/>
      <c r="BX40" s="139"/>
      <c r="BY40" s="118">
        <v>94</v>
      </c>
      <c r="BZ40" s="120"/>
      <c r="CA40" s="120"/>
      <c r="CB40" s="140">
        <v>82</v>
      </c>
      <c r="CC40" s="131"/>
      <c r="CD40" s="131"/>
      <c r="CE40" s="131"/>
      <c r="CF40" s="141">
        <v>77</v>
      </c>
      <c r="CG40" s="140">
        <v>83</v>
      </c>
      <c r="CH40" s="120"/>
      <c r="CI40" s="120"/>
      <c r="CJ40" s="140">
        <v>85</v>
      </c>
      <c r="CK40" s="130"/>
      <c r="CL40" s="130"/>
      <c r="CM40" s="130"/>
      <c r="CN40" s="130"/>
      <c r="CO40" s="117">
        <v>83</v>
      </c>
      <c r="CP40" s="118">
        <v>92</v>
      </c>
      <c r="CQ40" s="351"/>
      <c r="CR40" s="351"/>
      <c r="CS40" s="351"/>
      <c r="CT40" s="119">
        <v>80</v>
      </c>
      <c r="CU40" s="119">
        <v>87</v>
      </c>
      <c r="CV40" s="119">
        <v>82</v>
      </c>
      <c r="CW40" s="120"/>
      <c r="CX40" s="120"/>
      <c r="CY40" s="120"/>
      <c r="CZ40" s="120"/>
      <c r="DA40" s="121"/>
      <c r="DB40" s="121"/>
      <c r="DC40" s="120"/>
      <c r="DD40" s="120"/>
      <c r="DE40" s="120"/>
      <c r="DF40" s="120"/>
      <c r="DG40" s="337"/>
      <c r="DH40" s="337"/>
      <c r="DI40" s="337"/>
      <c r="DJ40" s="282"/>
      <c r="DK40" s="282"/>
      <c r="DL40" s="121"/>
      <c r="DM40" s="121"/>
      <c r="DN40" s="121"/>
      <c r="DO40" s="122"/>
      <c r="DP40" s="123"/>
      <c r="DQ40" s="124">
        <v>85</v>
      </c>
      <c r="DR40" s="125">
        <v>84</v>
      </c>
      <c r="DS40" s="120"/>
      <c r="DT40" s="120"/>
      <c r="DU40" s="126"/>
      <c r="DV40" s="127">
        <v>93</v>
      </c>
      <c r="DW40" s="120"/>
      <c r="DX40" s="120"/>
      <c r="DY40" s="126"/>
      <c r="DZ40" s="127">
        <v>88</v>
      </c>
      <c r="EA40" s="120"/>
      <c r="EB40" s="120"/>
      <c r="EC40" s="128"/>
      <c r="ED40" s="128"/>
      <c r="EE40" s="128"/>
      <c r="EF40" s="128"/>
      <c r="EG40" s="128"/>
      <c r="EH40" s="128"/>
      <c r="EI40" s="129"/>
      <c r="EJ40" s="129"/>
      <c r="EK40" s="129"/>
      <c r="EL40" s="127">
        <v>91</v>
      </c>
      <c r="EM40" s="120"/>
      <c r="EN40" s="120"/>
      <c r="EO40" s="129"/>
      <c r="EP40" s="129"/>
      <c r="EQ40" s="129"/>
      <c r="ER40" s="130"/>
      <c r="ES40" s="130"/>
      <c r="ET40" s="130"/>
      <c r="EU40" s="130"/>
      <c r="EV40" s="130"/>
      <c r="EW40" s="131">
        <v>78</v>
      </c>
      <c r="EX40" s="131">
        <v>84</v>
      </c>
      <c r="EY40" s="120"/>
      <c r="EZ40" s="120"/>
      <c r="FA40" s="127">
        <v>87</v>
      </c>
      <c r="FB40" s="117"/>
      <c r="FC40" s="132"/>
      <c r="FD40" s="132"/>
      <c r="FE40" s="120"/>
      <c r="FF40" s="120"/>
      <c r="FG40" s="123"/>
      <c r="FH40" s="123"/>
      <c r="FI40" s="134">
        <v>91</v>
      </c>
      <c r="FJ40" s="117">
        <v>83</v>
      </c>
      <c r="FK40" s="117">
        <v>89</v>
      </c>
      <c r="FL40" s="289"/>
      <c r="FM40" s="117"/>
      <c r="FN40" s="120"/>
      <c r="FO40" s="120"/>
      <c r="FP40" s="120"/>
      <c r="FQ40" s="120"/>
      <c r="FR40" s="142">
        <v>42193</v>
      </c>
      <c r="FS40" s="143">
        <v>39172</v>
      </c>
      <c r="FT40" s="14"/>
      <c r="FU40" s="14"/>
      <c r="FV40" s="14"/>
      <c r="FW40" s="14"/>
      <c r="FX40" s="14"/>
      <c r="FY40" s="14"/>
      <c r="FZ40" s="14"/>
      <c r="GA40" s="14"/>
      <c r="GB40" s="14"/>
    </row>
    <row r="41" spans="1:184" s="7" customFormat="1" ht="14.25">
      <c r="A41" s="314">
        <v>38</v>
      </c>
      <c r="B41" s="258" t="s">
        <v>346</v>
      </c>
      <c r="C41" s="260" t="s">
        <v>114</v>
      </c>
      <c r="D41" s="106">
        <v>36794</v>
      </c>
      <c r="E41" s="147" t="s">
        <v>347</v>
      </c>
      <c r="F41" s="108" t="s">
        <v>348</v>
      </c>
      <c r="G41" s="176" t="s">
        <v>71</v>
      </c>
      <c r="H41" s="110">
        <f>YEAR(FR41-D41)</f>
        <v>1914</v>
      </c>
      <c r="I41" s="111">
        <f>SUM(H41-1900)</f>
        <v>14</v>
      </c>
      <c r="J41" s="111">
        <f>IF(I41&gt;30,"",I41)</f>
        <v>14</v>
      </c>
      <c r="K41" s="110">
        <f>AVERAGE(L41:M41)</f>
        <v>83.9</v>
      </c>
      <c r="L41" s="112">
        <f>SUM(P41/O41)</f>
        <v>86</v>
      </c>
      <c r="M41" s="113">
        <f>AVERAGE(Q41:Z41)</f>
        <v>81.8</v>
      </c>
      <c r="N41" s="113" t="str">
        <f>IF(O41&lt;10,"No","Yes")</f>
        <v>Yes</v>
      </c>
      <c r="O41" s="114">
        <f>COUNT(AB41:FQ41)</f>
        <v>22</v>
      </c>
      <c r="P41" s="115">
        <f>SUM(AB41:FQ41)</f>
        <v>1892</v>
      </c>
      <c r="Q41" s="113">
        <f>SMALL(AB41:FQ41,1)</f>
        <v>78</v>
      </c>
      <c r="R41" s="113">
        <f>SMALL(AB41:FQ41,2)</f>
        <v>79</v>
      </c>
      <c r="S41" s="113">
        <f>SMALL(AB41:FQ41,3)</f>
        <v>80</v>
      </c>
      <c r="T41" s="113">
        <f>SMALL(AB41:FQ41,4)</f>
        <v>82</v>
      </c>
      <c r="U41" s="113">
        <f>SMALL(AB41:FQ41,5)</f>
        <v>82</v>
      </c>
      <c r="V41" s="113">
        <f>SMALL(AB41:FQ41,6)</f>
        <v>82</v>
      </c>
      <c r="W41" s="113">
        <f>SMALL(AB41:FQ41,7)</f>
        <v>82</v>
      </c>
      <c r="X41" s="113">
        <f>SMALL(AB41:FQ41,8)</f>
        <v>83</v>
      </c>
      <c r="Y41" s="113">
        <f>SMALL(AB41:FQ41,9)</f>
        <v>84</v>
      </c>
      <c r="Z41" s="113">
        <f>SMALL(AB41:FQ41,10)</f>
        <v>86</v>
      </c>
      <c r="AA41" s="116">
        <f>SUM(O41/28)</f>
        <v>0.7857142857142857</v>
      </c>
      <c r="AB41" s="116"/>
      <c r="AC41" s="182">
        <v>89</v>
      </c>
      <c r="AD41" s="308"/>
      <c r="AE41" s="308"/>
      <c r="AF41" s="308"/>
      <c r="AG41" s="308"/>
      <c r="AH41" s="179"/>
      <c r="AI41" s="179"/>
      <c r="AJ41" s="308"/>
      <c r="AK41" s="308"/>
      <c r="AL41" s="308"/>
      <c r="AM41" s="308"/>
      <c r="AN41" s="308"/>
      <c r="AO41" s="181"/>
      <c r="AP41" s="181"/>
      <c r="AQ41" s="179"/>
      <c r="AR41" s="182"/>
      <c r="AS41" s="182"/>
      <c r="AT41" s="296"/>
      <c r="AU41" s="296"/>
      <c r="AV41" s="136">
        <v>82</v>
      </c>
      <c r="AW41" s="136">
        <v>93</v>
      </c>
      <c r="AX41" s="136">
        <v>93</v>
      </c>
      <c r="AY41" s="139"/>
      <c r="AZ41" s="139"/>
      <c r="BA41" s="135"/>
      <c r="BB41" s="135"/>
      <c r="BC41" s="138"/>
      <c r="BD41" s="138"/>
      <c r="BE41" s="138"/>
      <c r="BF41" s="138"/>
      <c r="BG41" s="137">
        <v>87</v>
      </c>
      <c r="BH41" s="137"/>
      <c r="BI41" s="296"/>
      <c r="BJ41" s="296"/>
      <c r="BK41" s="296"/>
      <c r="BL41" s="296"/>
      <c r="BM41" s="296"/>
      <c r="BN41" s="182">
        <v>84</v>
      </c>
      <c r="BO41" s="139"/>
      <c r="BP41" s="139"/>
      <c r="BQ41" s="139"/>
      <c r="BR41" s="139"/>
      <c r="BS41" s="139"/>
      <c r="BT41" s="139"/>
      <c r="BU41" s="191">
        <v>83</v>
      </c>
      <c r="BV41" s="191">
        <v>82</v>
      </c>
      <c r="BW41" s="139">
        <v>82</v>
      </c>
      <c r="BX41" s="139">
        <v>87</v>
      </c>
      <c r="BY41" s="179"/>
      <c r="BZ41" s="181"/>
      <c r="CA41" s="181"/>
      <c r="CB41" s="182"/>
      <c r="CC41" s="191"/>
      <c r="CD41" s="191"/>
      <c r="CE41" s="191"/>
      <c r="CF41" s="193">
        <v>80</v>
      </c>
      <c r="CG41" s="182">
        <v>87</v>
      </c>
      <c r="CH41" s="181"/>
      <c r="CI41" s="181"/>
      <c r="CJ41" s="182"/>
      <c r="CK41" s="190"/>
      <c r="CL41" s="190"/>
      <c r="CM41" s="190"/>
      <c r="CN41" s="190"/>
      <c r="CO41" s="179"/>
      <c r="CP41" s="179">
        <v>78</v>
      </c>
      <c r="CQ41" s="191"/>
      <c r="CR41" s="191"/>
      <c r="CS41" s="191"/>
      <c r="CT41" s="180"/>
      <c r="CU41" s="180"/>
      <c r="CV41" s="180"/>
      <c r="CW41" s="181"/>
      <c r="CX41" s="181"/>
      <c r="CY41" s="181"/>
      <c r="CZ41" s="181"/>
      <c r="DA41" s="121"/>
      <c r="DB41" s="121"/>
      <c r="DC41" s="181"/>
      <c r="DD41" s="181"/>
      <c r="DE41" s="181"/>
      <c r="DF41" s="181"/>
      <c r="DG41" s="338"/>
      <c r="DH41" s="338"/>
      <c r="DI41" s="338"/>
      <c r="DJ41" s="187"/>
      <c r="DK41" s="187"/>
      <c r="DL41" s="121"/>
      <c r="DM41" s="121"/>
      <c r="DN41" s="121"/>
      <c r="DO41" s="183"/>
      <c r="DP41" s="184"/>
      <c r="DQ41" s="185">
        <v>86</v>
      </c>
      <c r="DR41" s="186">
        <v>79</v>
      </c>
      <c r="DS41" s="181"/>
      <c r="DT41" s="181"/>
      <c r="DU41" s="187"/>
      <c r="DV41" s="179"/>
      <c r="DW41" s="181"/>
      <c r="DX41" s="181"/>
      <c r="DY41" s="187"/>
      <c r="DZ41" s="179">
        <v>88</v>
      </c>
      <c r="EA41" s="181"/>
      <c r="EB41" s="181"/>
      <c r="EC41" s="188"/>
      <c r="ED41" s="188"/>
      <c r="EE41" s="188"/>
      <c r="EF41" s="188"/>
      <c r="EG41" s="188"/>
      <c r="EH41" s="188"/>
      <c r="EI41" s="189"/>
      <c r="EJ41" s="189"/>
      <c r="EK41" s="189"/>
      <c r="EL41" s="179">
        <v>88</v>
      </c>
      <c r="EM41" s="181"/>
      <c r="EN41" s="181"/>
      <c r="EO41" s="189"/>
      <c r="EP41" s="189"/>
      <c r="EQ41" s="189"/>
      <c r="ER41" s="190"/>
      <c r="ES41" s="190"/>
      <c r="ET41" s="190"/>
      <c r="EU41" s="190"/>
      <c r="EV41" s="190"/>
      <c r="EW41" s="191">
        <v>82</v>
      </c>
      <c r="EX41" s="191">
        <v>93</v>
      </c>
      <c r="EY41" s="181"/>
      <c r="EZ41" s="181"/>
      <c r="FA41" s="179">
        <v>87</v>
      </c>
      <c r="FB41" s="179">
        <v>96</v>
      </c>
      <c r="FC41" s="132"/>
      <c r="FD41" s="132"/>
      <c r="FE41" s="181"/>
      <c r="FF41" s="181"/>
      <c r="FG41" s="184"/>
      <c r="FH41" s="184"/>
      <c r="FI41" s="192"/>
      <c r="FJ41" s="179"/>
      <c r="FK41" s="179"/>
      <c r="FL41" s="291"/>
      <c r="FM41" s="179">
        <v>86</v>
      </c>
      <c r="FN41" s="181"/>
      <c r="FO41" s="181"/>
      <c r="FP41" s="181"/>
      <c r="FQ41" s="181"/>
      <c r="FR41" s="142">
        <v>42193</v>
      </c>
      <c r="FS41" s="143">
        <v>39172</v>
      </c>
      <c r="FT41" s="14"/>
      <c r="FU41" s="14"/>
      <c r="FV41" s="14"/>
      <c r="FW41" s="14"/>
      <c r="FX41" s="14"/>
      <c r="FY41" s="14"/>
      <c r="FZ41" s="14"/>
      <c r="GA41" s="14"/>
      <c r="GB41" s="14"/>
    </row>
    <row r="42" spans="1:184" s="7" customFormat="1" ht="14.25">
      <c r="A42" s="314">
        <v>39</v>
      </c>
      <c r="B42" s="204" t="s">
        <v>259</v>
      </c>
      <c r="C42" s="205" t="s">
        <v>113</v>
      </c>
      <c r="D42" s="106">
        <v>36089</v>
      </c>
      <c r="E42" s="259" t="s">
        <v>260</v>
      </c>
      <c r="F42" s="108" t="s">
        <v>261</v>
      </c>
      <c r="G42" s="170" t="s">
        <v>8</v>
      </c>
      <c r="H42" s="110">
        <f>YEAR(FR42-D42)</f>
        <v>1916</v>
      </c>
      <c r="I42" s="111">
        <f>SUM(H42-1900)</f>
        <v>16</v>
      </c>
      <c r="J42" s="111">
        <f>IF(I42&gt;30,"",I42)</f>
        <v>16</v>
      </c>
      <c r="K42" s="110">
        <f>AVERAGE(L42:M42)</f>
        <v>84.58846153846153</v>
      </c>
      <c r="L42" s="112">
        <f>SUM(P42/O42)</f>
        <v>86.07692307692308</v>
      </c>
      <c r="M42" s="113">
        <f>AVERAGE(Q42:Z42)</f>
        <v>83.1</v>
      </c>
      <c r="N42" s="113" t="str">
        <f>IF(O42&lt;10,"No","Yes")</f>
        <v>Yes</v>
      </c>
      <c r="O42" s="114">
        <f>COUNT(AB42:FQ42)</f>
        <v>13</v>
      </c>
      <c r="P42" s="115">
        <f>SUM(AB42:FQ42)</f>
        <v>1119</v>
      </c>
      <c r="Q42" s="113">
        <f>SMALL(AB42:FQ42,1)</f>
        <v>72</v>
      </c>
      <c r="R42" s="113">
        <f>SMALL(AB42:FQ42,2)</f>
        <v>77</v>
      </c>
      <c r="S42" s="113">
        <f>SMALL(AB42:FQ42,3)</f>
        <v>79</v>
      </c>
      <c r="T42" s="113">
        <f>SMALL(AB42:FQ42,4)</f>
        <v>80</v>
      </c>
      <c r="U42" s="113">
        <f>SMALL(AB42:FQ42,5)</f>
        <v>86</v>
      </c>
      <c r="V42" s="113">
        <f>SMALL(AB42:FQ42,6)</f>
        <v>86</v>
      </c>
      <c r="W42" s="113">
        <f>SMALL(AB42:FQ42,7)</f>
        <v>86</v>
      </c>
      <c r="X42" s="113">
        <f>SMALL(AB42:FQ42,8)</f>
        <v>87</v>
      </c>
      <c r="Y42" s="113">
        <f>SMALL(AB42:FQ42,9)</f>
        <v>88</v>
      </c>
      <c r="Z42" s="113">
        <f>SMALL(AB42:FQ42,10)</f>
        <v>90</v>
      </c>
      <c r="AA42" s="116">
        <f>SUM(O42/28)</f>
        <v>0.4642857142857143</v>
      </c>
      <c r="AB42" s="116"/>
      <c r="AC42" s="140"/>
      <c r="AD42" s="308"/>
      <c r="AE42" s="308"/>
      <c r="AF42" s="308"/>
      <c r="AG42" s="308"/>
      <c r="AH42" s="117">
        <v>103</v>
      </c>
      <c r="AI42" s="133"/>
      <c r="AJ42" s="308"/>
      <c r="AK42" s="308"/>
      <c r="AL42" s="308"/>
      <c r="AM42" s="308"/>
      <c r="AN42" s="308"/>
      <c r="AO42" s="120"/>
      <c r="AP42" s="120"/>
      <c r="AQ42" s="133"/>
      <c r="AR42" s="140"/>
      <c r="AS42" s="140"/>
      <c r="AT42" s="296"/>
      <c r="AU42" s="296"/>
      <c r="AV42" s="136">
        <v>80</v>
      </c>
      <c r="AW42" s="136">
        <v>72</v>
      </c>
      <c r="AX42" s="136">
        <v>86</v>
      </c>
      <c r="AY42" s="139"/>
      <c r="AZ42" s="139"/>
      <c r="BA42" s="135"/>
      <c r="BB42" s="135"/>
      <c r="BC42" s="138"/>
      <c r="BD42" s="138"/>
      <c r="BE42" s="138"/>
      <c r="BF42" s="138"/>
      <c r="BG42" s="137">
        <v>79</v>
      </c>
      <c r="BH42" s="137">
        <v>86</v>
      </c>
      <c r="BI42" s="296"/>
      <c r="BJ42" s="296"/>
      <c r="BK42" s="296"/>
      <c r="BL42" s="296"/>
      <c r="BM42" s="296"/>
      <c r="BN42" s="140"/>
      <c r="BO42" s="139"/>
      <c r="BP42" s="139"/>
      <c r="BQ42" s="139"/>
      <c r="BR42" s="139"/>
      <c r="BS42" s="139"/>
      <c r="BT42" s="139"/>
      <c r="BU42" s="131"/>
      <c r="BV42" s="131"/>
      <c r="BW42" s="139"/>
      <c r="BX42" s="139"/>
      <c r="BY42" s="118"/>
      <c r="BZ42" s="120"/>
      <c r="CA42" s="120"/>
      <c r="CB42" s="140"/>
      <c r="CC42" s="131"/>
      <c r="CD42" s="131"/>
      <c r="CE42" s="131"/>
      <c r="CF42" s="141">
        <v>77</v>
      </c>
      <c r="CG42" s="140"/>
      <c r="CH42" s="120"/>
      <c r="CI42" s="120"/>
      <c r="CJ42" s="140"/>
      <c r="CK42" s="130"/>
      <c r="CL42" s="130"/>
      <c r="CM42" s="130"/>
      <c r="CN42" s="130"/>
      <c r="CO42" s="117">
        <v>87</v>
      </c>
      <c r="CP42" s="118">
        <v>88</v>
      </c>
      <c r="CQ42" s="351"/>
      <c r="CR42" s="351"/>
      <c r="CS42" s="351"/>
      <c r="CT42" s="119"/>
      <c r="CU42" s="119"/>
      <c r="CV42" s="119"/>
      <c r="CW42" s="120"/>
      <c r="CX42" s="120"/>
      <c r="CY42" s="120"/>
      <c r="CZ42" s="120"/>
      <c r="DA42" s="121"/>
      <c r="DB42" s="121"/>
      <c r="DC42" s="120"/>
      <c r="DD42" s="120"/>
      <c r="DE42" s="120"/>
      <c r="DF42" s="120"/>
      <c r="DG42" s="337"/>
      <c r="DH42" s="337"/>
      <c r="DI42" s="337"/>
      <c r="DJ42" s="282"/>
      <c r="DK42" s="282"/>
      <c r="DL42" s="121"/>
      <c r="DM42" s="121"/>
      <c r="DN42" s="121"/>
      <c r="DO42" s="122"/>
      <c r="DP42" s="123"/>
      <c r="DQ42" s="124"/>
      <c r="DR42" s="125"/>
      <c r="DS42" s="120"/>
      <c r="DT42" s="120"/>
      <c r="DU42" s="126"/>
      <c r="DV42" s="127">
        <v>86</v>
      </c>
      <c r="DW42" s="120"/>
      <c r="DX42" s="120"/>
      <c r="DY42" s="126"/>
      <c r="DZ42" s="127">
        <v>92</v>
      </c>
      <c r="EA42" s="120"/>
      <c r="EB42" s="120"/>
      <c r="EC42" s="128"/>
      <c r="ED42" s="128"/>
      <c r="EE42" s="128"/>
      <c r="EF42" s="128"/>
      <c r="EG42" s="128"/>
      <c r="EH42" s="128"/>
      <c r="EI42" s="129"/>
      <c r="EJ42" s="129"/>
      <c r="EK42" s="129"/>
      <c r="EL42" s="127">
        <v>90</v>
      </c>
      <c r="EM42" s="120"/>
      <c r="EN42" s="120"/>
      <c r="EO42" s="129"/>
      <c r="EP42" s="129"/>
      <c r="EQ42" s="129"/>
      <c r="ER42" s="130"/>
      <c r="ES42" s="130"/>
      <c r="ET42" s="130"/>
      <c r="EU42" s="130"/>
      <c r="EV42" s="130"/>
      <c r="EW42" s="131"/>
      <c r="EX42" s="131"/>
      <c r="EY42" s="120"/>
      <c r="EZ42" s="120"/>
      <c r="FA42" s="127"/>
      <c r="FB42" s="117"/>
      <c r="FC42" s="132"/>
      <c r="FD42" s="132"/>
      <c r="FE42" s="120"/>
      <c r="FF42" s="120"/>
      <c r="FG42" s="123"/>
      <c r="FH42" s="123"/>
      <c r="FI42" s="134"/>
      <c r="FJ42" s="117"/>
      <c r="FK42" s="117">
        <v>93</v>
      </c>
      <c r="FL42" s="289"/>
      <c r="FM42" s="117"/>
      <c r="FN42" s="120"/>
      <c r="FO42" s="120"/>
      <c r="FP42" s="181"/>
      <c r="FQ42" s="181"/>
      <c r="FR42" s="142">
        <v>42193</v>
      </c>
      <c r="FS42" s="143">
        <v>39172</v>
      </c>
      <c r="FT42" s="14"/>
      <c r="FU42" s="14"/>
      <c r="FV42" s="14"/>
      <c r="FW42" s="14"/>
      <c r="FX42" s="14"/>
      <c r="FY42" s="14"/>
      <c r="FZ42" s="14"/>
      <c r="GA42" s="14"/>
      <c r="GB42" s="14"/>
    </row>
    <row r="43" spans="1:184" s="7" customFormat="1" ht="14.25">
      <c r="A43" s="314">
        <v>40</v>
      </c>
      <c r="B43" s="204" t="s">
        <v>358</v>
      </c>
      <c r="C43" s="205" t="s">
        <v>110</v>
      </c>
      <c r="D43" s="106">
        <v>36152</v>
      </c>
      <c r="E43" s="107" t="s">
        <v>269</v>
      </c>
      <c r="F43" s="108" t="s">
        <v>207</v>
      </c>
      <c r="G43" s="176" t="s">
        <v>26</v>
      </c>
      <c r="H43" s="110">
        <f>YEAR(FR43-D43)</f>
        <v>1916</v>
      </c>
      <c r="I43" s="111">
        <f>SUM(H43-1900)</f>
        <v>16</v>
      </c>
      <c r="J43" s="111">
        <f>IF(I43&gt;30,"",I43)</f>
        <v>16</v>
      </c>
      <c r="K43" s="110">
        <f>AVERAGE(L43:M43)</f>
        <v>84.83333333333334</v>
      </c>
      <c r="L43" s="112">
        <f>SUM(P43/O43)</f>
        <v>85.66666666666667</v>
      </c>
      <c r="M43" s="113">
        <f>AVERAGE(Q43:Z43)</f>
        <v>84</v>
      </c>
      <c r="N43" s="113" t="str">
        <f>IF(O43&lt;10,"No","Yes")</f>
        <v>Yes</v>
      </c>
      <c r="O43" s="114">
        <f>COUNT(AB43:FQ43)</f>
        <v>12</v>
      </c>
      <c r="P43" s="115">
        <f>SUM(AB43:FQ43)</f>
        <v>1028</v>
      </c>
      <c r="Q43" s="113">
        <f>SMALL(AB43:FQ43,1)</f>
        <v>79</v>
      </c>
      <c r="R43" s="113">
        <f>SMALL(AB43:FQ43,2)</f>
        <v>80</v>
      </c>
      <c r="S43" s="113">
        <f>SMALL(AB43:FQ43,3)</f>
        <v>83</v>
      </c>
      <c r="T43" s="113">
        <f>SMALL(AB43:FQ43,4)</f>
        <v>83</v>
      </c>
      <c r="U43" s="113">
        <f>SMALL(AB43:FQ43,5)</f>
        <v>85</v>
      </c>
      <c r="V43" s="113">
        <f>SMALL(AB43:FQ43,6)</f>
        <v>85</v>
      </c>
      <c r="W43" s="113">
        <f>SMALL(AB43:FQ43,7)</f>
        <v>85</v>
      </c>
      <c r="X43" s="113">
        <f>SMALL(AB43:FQ43,8)</f>
        <v>85</v>
      </c>
      <c r="Y43" s="113">
        <f>SMALL(AB43:FQ43,9)</f>
        <v>86</v>
      </c>
      <c r="Z43" s="113">
        <f>SMALL(AB43:FQ43,10)</f>
        <v>89</v>
      </c>
      <c r="AA43" s="116">
        <f>SUM(O43/28)</f>
        <v>0.42857142857142855</v>
      </c>
      <c r="AB43" s="116"/>
      <c r="AC43" s="140"/>
      <c r="AD43" s="308"/>
      <c r="AE43" s="308"/>
      <c r="AF43" s="308"/>
      <c r="AG43" s="308"/>
      <c r="AH43" s="117"/>
      <c r="AI43" s="133"/>
      <c r="AJ43" s="308"/>
      <c r="AK43" s="308"/>
      <c r="AL43" s="308"/>
      <c r="AM43" s="308"/>
      <c r="AN43" s="308"/>
      <c r="AO43" s="120"/>
      <c r="AP43" s="120"/>
      <c r="AQ43" s="133"/>
      <c r="AR43" s="140"/>
      <c r="AS43" s="140"/>
      <c r="AT43" s="296"/>
      <c r="AU43" s="296"/>
      <c r="AV43" s="136"/>
      <c r="AW43" s="136"/>
      <c r="AX43" s="136"/>
      <c r="AY43" s="139"/>
      <c r="AZ43" s="139"/>
      <c r="BA43" s="135"/>
      <c r="BB43" s="135"/>
      <c r="BC43" s="138"/>
      <c r="BD43" s="138"/>
      <c r="BE43" s="138"/>
      <c r="BF43" s="138"/>
      <c r="BG43" s="137"/>
      <c r="BH43" s="137"/>
      <c r="BI43" s="296"/>
      <c r="BJ43" s="296"/>
      <c r="BK43" s="296"/>
      <c r="BL43" s="296"/>
      <c r="BM43" s="296"/>
      <c r="BN43" s="140"/>
      <c r="BO43" s="139"/>
      <c r="BP43" s="139"/>
      <c r="BQ43" s="139"/>
      <c r="BR43" s="139"/>
      <c r="BS43" s="139"/>
      <c r="BT43" s="139"/>
      <c r="BU43" s="131"/>
      <c r="BV43" s="131"/>
      <c r="BW43" s="139"/>
      <c r="BX43" s="139"/>
      <c r="BY43" s="118"/>
      <c r="BZ43" s="120"/>
      <c r="CA43" s="120"/>
      <c r="CB43" s="140"/>
      <c r="CC43" s="131"/>
      <c r="CD43" s="131"/>
      <c r="CE43" s="131"/>
      <c r="CF43" s="141"/>
      <c r="CG43" s="140"/>
      <c r="CH43" s="120"/>
      <c r="CI43" s="120"/>
      <c r="CJ43" s="140"/>
      <c r="CK43" s="130"/>
      <c r="CL43" s="130"/>
      <c r="CM43" s="130"/>
      <c r="CN43" s="130"/>
      <c r="CO43" s="117"/>
      <c r="CP43" s="118"/>
      <c r="CQ43" s="351"/>
      <c r="CR43" s="351"/>
      <c r="CS43" s="351"/>
      <c r="CT43" s="119"/>
      <c r="CU43" s="119"/>
      <c r="CV43" s="119"/>
      <c r="CW43" s="120"/>
      <c r="CX43" s="120"/>
      <c r="CY43" s="120"/>
      <c r="CZ43" s="120"/>
      <c r="DA43" s="121"/>
      <c r="DB43" s="121"/>
      <c r="DC43" s="120"/>
      <c r="DD43" s="120"/>
      <c r="DE43" s="120">
        <v>85</v>
      </c>
      <c r="DF43" s="120">
        <v>95</v>
      </c>
      <c r="DG43" s="337"/>
      <c r="DH43" s="337"/>
      <c r="DI43" s="337"/>
      <c r="DJ43" s="282"/>
      <c r="DK43" s="282"/>
      <c r="DL43" s="121"/>
      <c r="DM43" s="121"/>
      <c r="DN43" s="121"/>
      <c r="DO43" s="122"/>
      <c r="DP43" s="123"/>
      <c r="DQ43" s="124"/>
      <c r="DR43" s="125"/>
      <c r="DS43" s="120"/>
      <c r="DT43" s="120"/>
      <c r="DU43" s="126"/>
      <c r="DV43" s="127"/>
      <c r="DW43" s="120"/>
      <c r="DX43" s="120"/>
      <c r="DY43" s="126"/>
      <c r="DZ43" s="127">
        <v>83</v>
      </c>
      <c r="EA43" s="120">
        <v>85</v>
      </c>
      <c r="EB43" s="120">
        <v>85</v>
      </c>
      <c r="EC43" s="128"/>
      <c r="ED43" s="128"/>
      <c r="EE43" s="128"/>
      <c r="EF43" s="128"/>
      <c r="EG43" s="128"/>
      <c r="EH43" s="128"/>
      <c r="EI43" s="129"/>
      <c r="EJ43" s="129"/>
      <c r="EK43" s="129"/>
      <c r="EL43" s="127">
        <v>85</v>
      </c>
      <c r="EM43" s="120"/>
      <c r="EN43" s="120"/>
      <c r="EO43" s="129"/>
      <c r="EP43" s="129"/>
      <c r="EQ43" s="129"/>
      <c r="ER43" s="130"/>
      <c r="ES43" s="130"/>
      <c r="ET43" s="130"/>
      <c r="EU43" s="130"/>
      <c r="EV43" s="130"/>
      <c r="EW43" s="131"/>
      <c r="EX43" s="131"/>
      <c r="EY43" s="120"/>
      <c r="EZ43" s="120"/>
      <c r="FA43" s="127"/>
      <c r="FB43" s="117"/>
      <c r="FC43" s="132"/>
      <c r="FD43" s="132"/>
      <c r="FE43" s="120">
        <v>80</v>
      </c>
      <c r="FF43" s="120">
        <v>79</v>
      </c>
      <c r="FG43" s="123">
        <v>83</v>
      </c>
      <c r="FH43" s="123">
        <v>89</v>
      </c>
      <c r="FI43" s="134">
        <v>93</v>
      </c>
      <c r="FJ43" s="117"/>
      <c r="FK43" s="117">
        <v>86</v>
      </c>
      <c r="FL43" s="289"/>
      <c r="FM43" s="117"/>
      <c r="FN43" s="120"/>
      <c r="FO43" s="120"/>
      <c r="FP43" s="120"/>
      <c r="FQ43" s="120"/>
      <c r="FR43" s="142">
        <v>42193</v>
      </c>
      <c r="FS43" s="143">
        <v>39172</v>
      </c>
      <c r="FT43" s="14"/>
      <c r="FU43" s="14"/>
      <c r="FV43" s="14"/>
      <c r="FW43" s="14"/>
      <c r="FX43" s="14"/>
      <c r="FY43" s="14"/>
      <c r="FZ43" s="14"/>
      <c r="GA43" s="14"/>
      <c r="GB43" s="14"/>
    </row>
    <row r="44" spans="1:184" s="7" customFormat="1" ht="14.25">
      <c r="A44" s="314">
        <v>41</v>
      </c>
      <c r="B44" s="264" t="s">
        <v>395</v>
      </c>
      <c r="C44" s="265" t="s">
        <v>118</v>
      </c>
      <c r="D44" s="146">
        <v>37491</v>
      </c>
      <c r="E44" s="107" t="s">
        <v>269</v>
      </c>
      <c r="F44" s="108" t="s">
        <v>207</v>
      </c>
      <c r="G44" s="151" t="s">
        <v>14</v>
      </c>
      <c r="H44" s="110">
        <f>YEAR(FR44-D44)</f>
        <v>1912</v>
      </c>
      <c r="I44" s="111">
        <f>SUM(H44-1900)</f>
        <v>12</v>
      </c>
      <c r="J44" s="111">
        <f>IF(I44&gt;30,"",I44)</f>
        <v>12</v>
      </c>
      <c r="K44" s="110">
        <f>AVERAGE(L44:M44)</f>
        <v>84.96153846153845</v>
      </c>
      <c r="L44" s="112">
        <f>SUM(P44/O44)</f>
        <v>86.92307692307692</v>
      </c>
      <c r="M44" s="113">
        <f>AVERAGE(Q44:V44)</f>
        <v>83</v>
      </c>
      <c r="N44" s="113" t="str">
        <f>IF(O44&lt;6,"No","Yes")</f>
        <v>Yes</v>
      </c>
      <c r="O44" s="114">
        <f>COUNT(AB44:FQ44)</f>
        <v>13</v>
      </c>
      <c r="P44" s="115">
        <f>SUM(AB44:FQ44)</f>
        <v>1130</v>
      </c>
      <c r="Q44" s="113">
        <f>SMALL(AB44:FQ44,1)</f>
        <v>81</v>
      </c>
      <c r="R44" s="113">
        <f>SMALL(AB44:FQ44,2)</f>
        <v>82</v>
      </c>
      <c r="S44" s="113">
        <f>SMALL(AB44:FQ44,3)</f>
        <v>83</v>
      </c>
      <c r="T44" s="113">
        <f>SMALL(AB44:FQ44,4)</f>
        <v>83</v>
      </c>
      <c r="U44" s="113">
        <f>SMALL(AB44:FQ44,5)</f>
        <v>84</v>
      </c>
      <c r="V44" s="113">
        <f>SMALL(AB44:FQ44,6)</f>
        <v>85</v>
      </c>
      <c r="W44" s="113">
        <f>SMALL(AB44:FQ44,7)</f>
        <v>87</v>
      </c>
      <c r="X44" s="113">
        <f>SMALL(AB44:FQ44,8)</f>
        <v>89</v>
      </c>
      <c r="Y44" s="113">
        <f>SMALL(AB44:FQ44,9)</f>
        <v>90</v>
      </c>
      <c r="Z44" s="113">
        <f>SMALL(AB44:FQ44,10)</f>
        <v>90</v>
      </c>
      <c r="AA44" s="116">
        <f>SUM(O44/28)</f>
        <v>0.4642857142857143</v>
      </c>
      <c r="AB44" s="116"/>
      <c r="AC44" s="140"/>
      <c r="AD44" s="308"/>
      <c r="AE44" s="308"/>
      <c r="AF44" s="308"/>
      <c r="AG44" s="308"/>
      <c r="AH44" s="117"/>
      <c r="AI44" s="133">
        <v>91</v>
      </c>
      <c r="AJ44" s="308"/>
      <c r="AK44" s="308"/>
      <c r="AL44" s="308"/>
      <c r="AM44" s="308"/>
      <c r="AN44" s="308"/>
      <c r="AO44" s="120"/>
      <c r="AP44" s="120"/>
      <c r="AQ44" s="133"/>
      <c r="AR44" s="140"/>
      <c r="AS44" s="140"/>
      <c r="AT44" s="296"/>
      <c r="AU44" s="296"/>
      <c r="AV44" s="136">
        <v>85</v>
      </c>
      <c r="AW44" s="136"/>
      <c r="AX44" s="136">
        <v>94</v>
      </c>
      <c r="AY44" s="139"/>
      <c r="AZ44" s="139"/>
      <c r="BA44" s="135">
        <v>84</v>
      </c>
      <c r="BB44" s="135">
        <v>81</v>
      </c>
      <c r="BC44" s="138"/>
      <c r="BD44" s="138"/>
      <c r="BE44" s="138"/>
      <c r="BF44" s="138"/>
      <c r="BG44" s="137"/>
      <c r="BH44" s="137"/>
      <c r="BI44" s="296"/>
      <c r="BJ44" s="296"/>
      <c r="BK44" s="296"/>
      <c r="BL44" s="296"/>
      <c r="BM44" s="296"/>
      <c r="BN44" s="140"/>
      <c r="BO44" s="139"/>
      <c r="BP44" s="139"/>
      <c r="BQ44" s="139"/>
      <c r="BR44" s="139"/>
      <c r="BS44" s="139"/>
      <c r="BT44" s="139"/>
      <c r="BU44" s="131"/>
      <c r="BV44" s="131"/>
      <c r="BW44" s="139"/>
      <c r="BX44" s="139"/>
      <c r="BY44" s="118">
        <v>90</v>
      </c>
      <c r="BZ44" s="120"/>
      <c r="CA44" s="120"/>
      <c r="CB44" s="140"/>
      <c r="CC44" s="131"/>
      <c r="CD44" s="131"/>
      <c r="CE44" s="131"/>
      <c r="CF44" s="141"/>
      <c r="CG44" s="140"/>
      <c r="CH44" s="120"/>
      <c r="CI44" s="120"/>
      <c r="CJ44" s="140"/>
      <c r="CK44" s="130"/>
      <c r="CL44" s="130"/>
      <c r="CM44" s="130"/>
      <c r="CN44" s="130"/>
      <c r="CO44" s="117">
        <v>83</v>
      </c>
      <c r="CP44" s="118"/>
      <c r="CQ44" s="351"/>
      <c r="CR44" s="351"/>
      <c r="CS44" s="351"/>
      <c r="CT44" s="119">
        <v>89</v>
      </c>
      <c r="CU44" s="119">
        <v>82</v>
      </c>
      <c r="CV44" s="119"/>
      <c r="CW44" s="120"/>
      <c r="CX44" s="120"/>
      <c r="CY44" s="120"/>
      <c r="CZ44" s="120"/>
      <c r="DA44" s="121"/>
      <c r="DB44" s="121"/>
      <c r="DC44" s="120"/>
      <c r="DD44" s="120"/>
      <c r="DE44" s="120"/>
      <c r="DF44" s="120"/>
      <c r="DG44" s="337"/>
      <c r="DH44" s="337"/>
      <c r="DI44" s="337"/>
      <c r="DJ44" s="282"/>
      <c r="DK44" s="282"/>
      <c r="DL44" s="121"/>
      <c r="DM44" s="121"/>
      <c r="DN44" s="121"/>
      <c r="DO44" s="122"/>
      <c r="DP44" s="123"/>
      <c r="DQ44" s="124">
        <v>90</v>
      </c>
      <c r="DR44" s="125">
        <v>87</v>
      </c>
      <c r="DS44" s="120"/>
      <c r="DT44" s="120"/>
      <c r="DU44" s="126"/>
      <c r="DV44" s="127">
        <v>91</v>
      </c>
      <c r="DW44" s="120"/>
      <c r="DX44" s="120"/>
      <c r="DY44" s="126"/>
      <c r="DZ44" s="127">
        <v>83</v>
      </c>
      <c r="EA44" s="120"/>
      <c r="EB44" s="120"/>
      <c r="EC44" s="128"/>
      <c r="ED44" s="128"/>
      <c r="EE44" s="128"/>
      <c r="EF44" s="128"/>
      <c r="EG44" s="128"/>
      <c r="EH44" s="128"/>
      <c r="EI44" s="129"/>
      <c r="EJ44" s="129"/>
      <c r="EK44" s="129"/>
      <c r="EL44" s="127"/>
      <c r="EM44" s="120"/>
      <c r="EN44" s="120"/>
      <c r="EO44" s="129"/>
      <c r="EP44" s="129"/>
      <c r="EQ44" s="129"/>
      <c r="ER44" s="130"/>
      <c r="ES44" s="130"/>
      <c r="ET44" s="130"/>
      <c r="EU44" s="130"/>
      <c r="EV44" s="130"/>
      <c r="EW44" s="131"/>
      <c r="EX44" s="131"/>
      <c r="EY44" s="120"/>
      <c r="EZ44" s="120"/>
      <c r="FA44" s="127"/>
      <c r="FB44" s="117"/>
      <c r="FC44" s="132"/>
      <c r="FD44" s="132"/>
      <c r="FE44" s="120"/>
      <c r="FF44" s="120"/>
      <c r="FG44" s="123"/>
      <c r="FH44" s="123"/>
      <c r="FI44" s="134"/>
      <c r="FJ44" s="117"/>
      <c r="FK44" s="117"/>
      <c r="FL44" s="289"/>
      <c r="FM44" s="117"/>
      <c r="FN44" s="120"/>
      <c r="FO44" s="120"/>
      <c r="FP44" s="120"/>
      <c r="FQ44" s="120"/>
      <c r="FR44" s="142">
        <v>42193</v>
      </c>
      <c r="FS44" s="143">
        <v>39172</v>
      </c>
      <c r="FT44" s="14"/>
      <c r="FU44" s="14"/>
      <c r="FV44" s="14"/>
      <c r="FW44" s="14"/>
      <c r="FX44" s="14"/>
      <c r="FY44" s="14"/>
      <c r="FZ44" s="14"/>
      <c r="GA44" s="14"/>
      <c r="GB44" s="14"/>
    </row>
    <row r="45" spans="1:184" s="9" customFormat="1" ht="14.25">
      <c r="A45" s="314">
        <v>42</v>
      </c>
      <c r="B45" s="238" t="s">
        <v>59</v>
      </c>
      <c r="C45" s="203" t="s">
        <v>111</v>
      </c>
      <c r="D45" s="146">
        <v>36643</v>
      </c>
      <c r="E45" s="147" t="s">
        <v>78</v>
      </c>
      <c r="F45" s="150" t="s">
        <v>52</v>
      </c>
      <c r="G45" s="109" t="s">
        <v>28</v>
      </c>
      <c r="H45" s="110">
        <f>YEAR(FR45-D45)</f>
        <v>1915</v>
      </c>
      <c r="I45" s="111">
        <f>SUM(H45-1900)</f>
        <v>15</v>
      </c>
      <c r="J45" s="111">
        <f>IF(I45&gt;30,"",I45)</f>
        <v>15</v>
      </c>
      <c r="K45" s="110">
        <f>AVERAGE(L45:M45)</f>
        <v>86.22777777777779</v>
      </c>
      <c r="L45" s="112">
        <f>SUM(P45/O45)</f>
        <v>88.05555555555556</v>
      </c>
      <c r="M45" s="113">
        <f>AVERAGE(Q45:Z45)</f>
        <v>84.4</v>
      </c>
      <c r="N45" s="113" t="str">
        <f>IF(O45&lt;10,"No","Yes")</f>
        <v>Yes</v>
      </c>
      <c r="O45" s="114">
        <f>COUNT(AB45:FQ45)</f>
        <v>18</v>
      </c>
      <c r="P45" s="115">
        <f>SUM(AB45:FQ45)</f>
        <v>1585</v>
      </c>
      <c r="Q45" s="113">
        <f>SMALL(AB45:FQ45,1)</f>
        <v>79</v>
      </c>
      <c r="R45" s="113">
        <f>SMALL(AB45:FQ45,2)</f>
        <v>83</v>
      </c>
      <c r="S45" s="113">
        <f>SMALL(AB45:FQ45,3)</f>
        <v>83</v>
      </c>
      <c r="T45" s="113">
        <f>SMALL(AB45:FQ45,4)</f>
        <v>83</v>
      </c>
      <c r="U45" s="113">
        <f>SMALL(AB45:FQ45,5)</f>
        <v>84</v>
      </c>
      <c r="V45" s="113">
        <f>SMALL(AB45:FQ45,6)</f>
        <v>85</v>
      </c>
      <c r="W45" s="113">
        <f>SMALL(AB45:FQ45,7)</f>
        <v>85</v>
      </c>
      <c r="X45" s="113">
        <f>SMALL(AB45:FQ45,8)</f>
        <v>87</v>
      </c>
      <c r="Y45" s="113">
        <f>SMALL(AB45:FQ45,9)</f>
        <v>87</v>
      </c>
      <c r="Z45" s="113">
        <f>SMALL(AB45:FQ45,10)</f>
        <v>88</v>
      </c>
      <c r="AA45" s="116">
        <f>SUM(O45/28)</f>
        <v>0.6428571428571429</v>
      </c>
      <c r="AB45" s="116"/>
      <c r="AC45" s="182">
        <v>94</v>
      </c>
      <c r="AD45" s="308"/>
      <c r="AE45" s="308"/>
      <c r="AF45" s="308"/>
      <c r="AG45" s="308"/>
      <c r="AH45" s="179"/>
      <c r="AI45" s="179"/>
      <c r="AJ45" s="308"/>
      <c r="AK45" s="308"/>
      <c r="AL45" s="308"/>
      <c r="AM45" s="308"/>
      <c r="AN45" s="308"/>
      <c r="AO45" s="181"/>
      <c r="AP45" s="181"/>
      <c r="AQ45" s="179"/>
      <c r="AR45" s="182"/>
      <c r="AS45" s="182"/>
      <c r="AT45" s="296"/>
      <c r="AU45" s="296"/>
      <c r="AV45" s="136"/>
      <c r="AW45" s="136"/>
      <c r="AX45" s="136"/>
      <c r="AY45" s="139"/>
      <c r="AZ45" s="139"/>
      <c r="BA45" s="135"/>
      <c r="BB45" s="135"/>
      <c r="BC45" s="138"/>
      <c r="BD45" s="138"/>
      <c r="BE45" s="138"/>
      <c r="BF45" s="138"/>
      <c r="BG45" s="137">
        <v>79</v>
      </c>
      <c r="BH45" s="137"/>
      <c r="BI45" s="296"/>
      <c r="BJ45" s="296"/>
      <c r="BK45" s="296"/>
      <c r="BL45" s="296"/>
      <c r="BM45" s="296"/>
      <c r="BN45" s="182"/>
      <c r="BO45" s="139"/>
      <c r="BP45" s="139"/>
      <c r="BQ45" s="139"/>
      <c r="BR45" s="139"/>
      <c r="BS45" s="139"/>
      <c r="BT45" s="139"/>
      <c r="BU45" s="191"/>
      <c r="BV45" s="191"/>
      <c r="BW45" s="139"/>
      <c r="BX45" s="139"/>
      <c r="BY45" s="179"/>
      <c r="BZ45" s="181"/>
      <c r="CA45" s="181"/>
      <c r="CB45" s="182">
        <v>84</v>
      </c>
      <c r="CC45" s="191"/>
      <c r="CD45" s="191"/>
      <c r="CE45" s="191"/>
      <c r="CF45" s="193"/>
      <c r="CG45" s="182"/>
      <c r="CH45" s="181"/>
      <c r="CI45" s="181"/>
      <c r="CJ45" s="182">
        <v>88</v>
      </c>
      <c r="CK45" s="190"/>
      <c r="CL45" s="190"/>
      <c r="CM45" s="190"/>
      <c r="CN45" s="190"/>
      <c r="CO45" s="179">
        <v>85</v>
      </c>
      <c r="CP45" s="179">
        <v>85</v>
      </c>
      <c r="CQ45" s="191"/>
      <c r="CR45" s="191"/>
      <c r="CS45" s="191"/>
      <c r="CT45" s="180"/>
      <c r="CU45" s="180"/>
      <c r="CV45" s="180"/>
      <c r="CW45" s="181"/>
      <c r="CX45" s="181"/>
      <c r="CY45" s="181"/>
      <c r="CZ45" s="181"/>
      <c r="DA45" s="121"/>
      <c r="DB45" s="121"/>
      <c r="DC45" s="181"/>
      <c r="DD45" s="181"/>
      <c r="DE45" s="181"/>
      <c r="DF45" s="181"/>
      <c r="DG45" s="338"/>
      <c r="DH45" s="338"/>
      <c r="DI45" s="338"/>
      <c r="DJ45" s="187"/>
      <c r="DK45" s="187"/>
      <c r="DL45" s="121"/>
      <c r="DM45" s="121"/>
      <c r="DN45" s="121"/>
      <c r="DO45" s="183"/>
      <c r="DP45" s="184"/>
      <c r="DQ45" s="214"/>
      <c r="DR45" s="186"/>
      <c r="DS45" s="181"/>
      <c r="DT45" s="181"/>
      <c r="DU45" s="187"/>
      <c r="DV45" s="179">
        <v>87</v>
      </c>
      <c r="DW45" s="181"/>
      <c r="DX45" s="181"/>
      <c r="DY45" s="187"/>
      <c r="DZ45" s="179">
        <v>96</v>
      </c>
      <c r="EA45" s="181"/>
      <c r="EB45" s="181"/>
      <c r="EC45" s="188">
        <v>97</v>
      </c>
      <c r="ED45" s="188">
        <v>88</v>
      </c>
      <c r="EE45" s="188"/>
      <c r="EF45" s="188">
        <v>91</v>
      </c>
      <c r="EG45" s="188">
        <v>89</v>
      </c>
      <c r="EH45" s="188"/>
      <c r="EI45" s="189"/>
      <c r="EJ45" s="189"/>
      <c r="EK45" s="189"/>
      <c r="EL45" s="179"/>
      <c r="EM45" s="181"/>
      <c r="EN45" s="181"/>
      <c r="EO45" s="189"/>
      <c r="EP45" s="189"/>
      <c r="EQ45" s="189"/>
      <c r="ER45" s="190"/>
      <c r="ES45" s="190"/>
      <c r="ET45" s="190"/>
      <c r="EU45" s="190"/>
      <c r="EV45" s="190"/>
      <c r="EW45" s="191">
        <v>87</v>
      </c>
      <c r="EX45" s="191">
        <v>83</v>
      </c>
      <c r="EY45" s="181"/>
      <c r="EZ45" s="181"/>
      <c r="FA45" s="179"/>
      <c r="FB45" s="179">
        <v>91</v>
      </c>
      <c r="FC45" s="132"/>
      <c r="FD45" s="132"/>
      <c r="FE45" s="181"/>
      <c r="FF45" s="181"/>
      <c r="FG45" s="184">
        <v>83</v>
      </c>
      <c r="FH45" s="184">
        <v>95</v>
      </c>
      <c r="FI45" s="192">
        <v>83</v>
      </c>
      <c r="FJ45" s="179"/>
      <c r="FK45" s="179"/>
      <c r="FL45" s="291"/>
      <c r="FM45" s="179"/>
      <c r="FN45" s="181"/>
      <c r="FO45" s="181"/>
      <c r="FP45" s="120"/>
      <c r="FQ45" s="120"/>
      <c r="FR45" s="142">
        <v>42193</v>
      </c>
      <c r="FS45" s="143">
        <v>39172</v>
      </c>
      <c r="FT45" s="15"/>
      <c r="FU45" s="15"/>
      <c r="FV45" s="15"/>
      <c r="FW45" s="15"/>
      <c r="FX45" s="15"/>
      <c r="FY45" s="15"/>
      <c r="FZ45" s="15"/>
      <c r="GA45" s="15"/>
      <c r="GB45" s="15"/>
    </row>
    <row r="46" spans="1:184" s="7" customFormat="1" ht="14.25">
      <c r="A46" s="314">
        <v>43</v>
      </c>
      <c r="B46" s="174" t="s">
        <v>502</v>
      </c>
      <c r="C46" s="175" t="s">
        <v>114</v>
      </c>
      <c r="D46" s="106">
        <v>36839</v>
      </c>
      <c r="E46" s="107" t="s">
        <v>503</v>
      </c>
      <c r="F46" s="344" t="s">
        <v>504</v>
      </c>
      <c r="G46" s="176" t="s">
        <v>24</v>
      </c>
      <c r="H46" s="110">
        <f>YEAR(FR46-D46)</f>
        <v>1914</v>
      </c>
      <c r="I46" s="111">
        <f>SUM(H46-1900)</f>
        <v>14</v>
      </c>
      <c r="J46" s="111">
        <f>IF(I46&gt;30,"",I46)</f>
        <v>14</v>
      </c>
      <c r="K46" s="110">
        <f>AVERAGE(L46:M46)</f>
        <v>86.48125</v>
      </c>
      <c r="L46" s="112">
        <f>SUM(P46/O46)</f>
        <v>88.0625</v>
      </c>
      <c r="M46" s="113">
        <f>AVERAGE(Q46:Z46)</f>
        <v>84.9</v>
      </c>
      <c r="N46" s="113" t="str">
        <f>IF(O46&lt;10,"No","Yes")</f>
        <v>Yes</v>
      </c>
      <c r="O46" s="114">
        <f>COUNT(AB46:FQ46)</f>
        <v>16</v>
      </c>
      <c r="P46" s="115">
        <f>SUM(AB46:FQ46)</f>
        <v>1409</v>
      </c>
      <c r="Q46" s="113">
        <f>SMALL(AB46:FQ46,1)</f>
        <v>80</v>
      </c>
      <c r="R46" s="113">
        <f>SMALL(AB46:FQ46,2)</f>
        <v>81</v>
      </c>
      <c r="S46" s="113">
        <f>SMALL(AB46:FQ46,3)</f>
        <v>82</v>
      </c>
      <c r="T46" s="113">
        <f>SMALL(AB46:FQ46,4)</f>
        <v>84</v>
      </c>
      <c r="U46" s="113">
        <f>SMALL(AB46:FQ46,5)</f>
        <v>85</v>
      </c>
      <c r="V46" s="113">
        <f>SMALL(AB46:FQ46,6)</f>
        <v>86</v>
      </c>
      <c r="W46" s="113">
        <f>SMALL(AB46:FQ46,7)</f>
        <v>86</v>
      </c>
      <c r="X46" s="113">
        <f>SMALL(AB46:FQ46,8)</f>
        <v>87</v>
      </c>
      <c r="Y46" s="113">
        <f>SMALL(AB46:FQ46,9)</f>
        <v>89</v>
      </c>
      <c r="Z46" s="113">
        <f>SMALL(AB46:FQ46,10)</f>
        <v>89</v>
      </c>
      <c r="AA46" s="116">
        <f>SUM(O46/28)</f>
        <v>0.5714285714285714</v>
      </c>
      <c r="AB46" s="116"/>
      <c r="AC46" s="140"/>
      <c r="AD46" s="308"/>
      <c r="AE46" s="308"/>
      <c r="AF46" s="308"/>
      <c r="AG46" s="308"/>
      <c r="AH46" s="117">
        <v>97</v>
      </c>
      <c r="AI46" s="133"/>
      <c r="AJ46" s="308"/>
      <c r="AK46" s="308"/>
      <c r="AL46" s="308"/>
      <c r="AM46" s="308"/>
      <c r="AN46" s="308"/>
      <c r="AO46" s="120"/>
      <c r="AP46" s="120"/>
      <c r="AQ46" s="133"/>
      <c r="AR46" s="140"/>
      <c r="AS46" s="140"/>
      <c r="AT46" s="296"/>
      <c r="AU46" s="296"/>
      <c r="AV46" s="136">
        <v>80</v>
      </c>
      <c r="AW46" s="136">
        <v>87</v>
      </c>
      <c r="AX46" s="136">
        <v>90</v>
      </c>
      <c r="AY46" s="139"/>
      <c r="AZ46" s="139"/>
      <c r="BA46" s="135"/>
      <c r="BB46" s="135"/>
      <c r="BC46" s="138"/>
      <c r="BD46" s="138"/>
      <c r="BE46" s="138"/>
      <c r="BF46" s="138"/>
      <c r="BG46" s="137">
        <v>85</v>
      </c>
      <c r="BH46" s="137">
        <v>94</v>
      </c>
      <c r="BI46" s="296"/>
      <c r="BJ46" s="296"/>
      <c r="BK46" s="296"/>
      <c r="BL46" s="296"/>
      <c r="BM46" s="296"/>
      <c r="BN46" s="140"/>
      <c r="BO46" s="139">
        <v>93</v>
      </c>
      <c r="BP46" s="139">
        <v>97</v>
      </c>
      <c r="BQ46" s="139"/>
      <c r="BR46" s="139"/>
      <c r="BS46" s="139"/>
      <c r="BT46" s="139"/>
      <c r="BU46" s="131"/>
      <c r="BV46" s="131"/>
      <c r="BW46" s="139">
        <v>84</v>
      </c>
      <c r="BX46" s="139">
        <v>82</v>
      </c>
      <c r="BY46" s="118"/>
      <c r="BZ46" s="120"/>
      <c r="CA46" s="120"/>
      <c r="CB46" s="140">
        <v>86</v>
      </c>
      <c r="CC46" s="131"/>
      <c r="CD46" s="131"/>
      <c r="CE46" s="131"/>
      <c r="CF46" s="141"/>
      <c r="CG46" s="140">
        <v>89</v>
      </c>
      <c r="CH46" s="120">
        <v>89</v>
      </c>
      <c r="CI46" s="120">
        <v>89</v>
      </c>
      <c r="CJ46" s="140"/>
      <c r="CK46" s="130"/>
      <c r="CL46" s="130"/>
      <c r="CM46" s="130"/>
      <c r="CN46" s="130"/>
      <c r="CO46" s="117">
        <v>86</v>
      </c>
      <c r="CP46" s="118">
        <v>81</v>
      </c>
      <c r="CQ46" s="351"/>
      <c r="CR46" s="351"/>
      <c r="CS46" s="351"/>
      <c r="CT46" s="119"/>
      <c r="CU46" s="119"/>
      <c r="CV46" s="119"/>
      <c r="CW46" s="120"/>
      <c r="CX46" s="120"/>
      <c r="CY46" s="120"/>
      <c r="CZ46" s="120"/>
      <c r="DA46" s="121"/>
      <c r="DB46" s="121"/>
      <c r="DC46" s="120"/>
      <c r="DD46" s="120"/>
      <c r="DE46" s="120"/>
      <c r="DF46" s="120"/>
      <c r="DG46" s="337"/>
      <c r="DH46" s="337"/>
      <c r="DI46" s="337"/>
      <c r="DJ46" s="282"/>
      <c r="DK46" s="282"/>
      <c r="DL46" s="121"/>
      <c r="DM46" s="121"/>
      <c r="DN46" s="121"/>
      <c r="DO46" s="122"/>
      <c r="DP46" s="123"/>
      <c r="DQ46" s="124"/>
      <c r="DR46" s="125"/>
      <c r="DS46" s="120"/>
      <c r="DT46" s="120"/>
      <c r="DU46" s="126"/>
      <c r="DV46" s="127"/>
      <c r="DW46" s="120"/>
      <c r="DX46" s="120"/>
      <c r="DY46" s="126"/>
      <c r="DZ46" s="127"/>
      <c r="EA46" s="120"/>
      <c r="EB46" s="120"/>
      <c r="EC46" s="128"/>
      <c r="ED46" s="128"/>
      <c r="EE46" s="128"/>
      <c r="EF46" s="128"/>
      <c r="EG46" s="128"/>
      <c r="EH46" s="128"/>
      <c r="EI46" s="129"/>
      <c r="EJ46" s="129"/>
      <c r="EK46" s="129"/>
      <c r="EL46" s="127"/>
      <c r="EM46" s="120"/>
      <c r="EN46" s="120"/>
      <c r="EO46" s="129"/>
      <c r="EP46" s="129"/>
      <c r="EQ46" s="129"/>
      <c r="ER46" s="130"/>
      <c r="ES46" s="130"/>
      <c r="ET46" s="130"/>
      <c r="EU46" s="130"/>
      <c r="EV46" s="130"/>
      <c r="EW46" s="131"/>
      <c r="EX46" s="131"/>
      <c r="EY46" s="120"/>
      <c r="EZ46" s="120"/>
      <c r="FA46" s="127"/>
      <c r="FB46" s="117"/>
      <c r="FC46" s="132"/>
      <c r="FD46" s="132"/>
      <c r="FE46" s="120"/>
      <c r="FF46" s="120"/>
      <c r="FG46" s="123"/>
      <c r="FH46" s="123"/>
      <c r="FI46" s="134"/>
      <c r="FJ46" s="117"/>
      <c r="FK46" s="117"/>
      <c r="FL46" s="289"/>
      <c r="FM46" s="117"/>
      <c r="FN46" s="120"/>
      <c r="FO46" s="120"/>
      <c r="FP46" s="120"/>
      <c r="FQ46" s="120"/>
      <c r="FR46" s="142">
        <v>42193</v>
      </c>
      <c r="FS46" s="143">
        <v>39172</v>
      </c>
      <c r="FT46" s="14"/>
      <c r="FU46" s="14"/>
      <c r="FV46" s="14"/>
      <c r="FW46" s="14"/>
      <c r="FX46" s="14"/>
      <c r="FY46" s="14"/>
      <c r="FZ46" s="14"/>
      <c r="GA46" s="14"/>
      <c r="GB46" s="14"/>
    </row>
    <row r="47" spans="1:184" s="7" customFormat="1" ht="14.25">
      <c r="A47" s="314">
        <v>44</v>
      </c>
      <c r="B47" s="197" t="s">
        <v>153</v>
      </c>
      <c r="C47" s="198" t="s">
        <v>99</v>
      </c>
      <c r="D47" s="106">
        <v>35962</v>
      </c>
      <c r="E47" s="263" t="s">
        <v>221</v>
      </c>
      <c r="F47" s="108" t="s">
        <v>220</v>
      </c>
      <c r="G47" s="173" t="s">
        <v>11</v>
      </c>
      <c r="H47" s="110">
        <f>YEAR(FR47-D47)</f>
        <v>1917</v>
      </c>
      <c r="I47" s="111">
        <f>SUM(H47-1900)</f>
        <v>17</v>
      </c>
      <c r="J47" s="111">
        <f>IF(I47&gt;30,"",I47)</f>
        <v>17</v>
      </c>
      <c r="K47" s="110">
        <f>AVERAGE(L47:M47)</f>
        <v>86.55909090909091</v>
      </c>
      <c r="L47" s="112">
        <f>SUM(P47/O47)</f>
        <v>86.81818181818181</v>
      </c>
      <c r="M47" s="113">
        <f>AVERAGE(Q47:Z47)</f>
        <v>86.3</v>
      </c>
      <c r="N47" s="113" t="str">
        <f>IF(O47&lt;10,"No","Yes")</f>
        <v>Yes</v>
      </c>
      <c r="O47" s="114">
        <f>COUNT(AB47:FQ47)</f>
        <v>11</v>
      </c>
      <c r="P47" s="115">
        <f>SUM(AB47:FQ47)</f>
        <v>955</v>
      </c>
      <c r="Q47" s="113">
        <f>SMALL(AB47:FQ47,1)</f>
        <v>82</v>
      </c>
      <c r="R47" s="113">
        <f>SMALL(AB47:FQ47,2)</f>
        <v>83</v>
      </c>
      <c r="S47" s="113">
        <f>SMALL(AB47:FQ47,3)</f>
        <v>84</v>
      </c>
      <c r="T47" s="113">
        <f>SMALL(AB47:FQ47,4)</f>
        <v>85</v>
      </c>
      <c r="U47" s="113">
        <f>SMALL(AB47:FQ47,5)</f>
        <v>87</v>
      </c>
      <c r="V47" s="113">
        <f>SMALL(AB47:FQ47,6)</f>
        <v>87</v>
      </c>
      <c r="W47" s="113">
        <f>SMALL(AB47:FQ47,7)</f>
        <v>88</v>
      </c>
      <c r="X47" s="113">
        <f>SMALL(AB47:FQ47,8)</f>
        <v>88</v>
      </c>
      <c r="Y47" s="113">
        <f>SMALL(AB47:FQ47,9)</f>
        <v>89</v>
      </c>
      <c r="Z47" s="113">
        <f>SMALL(AB47:FQ47,10)</f>
        <v>90</v>
      </c>
      <c r="AA47" s="116">
        <f>SUM(O47/28)</f>
        <v>0.39285714285714285</v>
      </c>
      <c r="AB47" s="116"/>
      <c r="AC47" s="140"/>
      <c r="AD47" s="308"/>
      <c r="AE47" s="308"/>
      <c r="AF47" s="308"/>
      <c r="AG47" s="308"/>
      <c r="AH47" s="117"/>
      <c r="AI47" s="133"/>
      <c r="AJ47" s="308"/>
      <c r="AK47" s="308"/>
      <c r="AL47" s="308"/>
      <c r="AM47" s="308"/>
      <c r="AN47" s="308"/>
      <c r="AO47" s="120"/>
      <c r="AP47" s="120"/>
      <c r="AQ47" s="133"/>
      <c r="AR47" s="140"/>
      <c r="AS47" s="140"/>
      <c r="AT47" s="296"/>
      <c r="AU47" s="296"/>
      <c r="AV47" s="136">
        <v>89</v>
      </c>
      <c r="AW47" s="136"/>
      <c r="AX47" s="136">
        <v>85</v>
      </c>
      <c r="AY47" s="139"/>
      <c r="AZ47" s="139"/>
      <c r="BA47" s="135"/>
      <c r="BB47" s="135"/>
      <c r="BC47" s="138"/>
      <c r="BD47" s="138"/>
      <c r="BE47" s="138"/>
      <c r="BF47" s="138"/>
      <c r="BG47" s="137"/>
      <c r="BH47" s="137"/>
      <c r="BI47" s="296"/>
      <c r="BJ47" s="296"/>
      <c r="BK47" s="296"/>
      <c r="BL47" s="296"/>
      <c r="BM47" s="296"/>
      <c r="BN47" s="140"/>
      <c r="BO47" s="139"/>
      <c r="BP47" s="139"/>
      <c r="BQ47" s="139"/>
      <c r="BR47" s="139"/>
      <c r="BS47" s="139"/>
      <c r="BT47" s="139"/>
      <c r="BU47" s="131"/>
      <c r="BV47" s="131"/>
      <c r="BW47" s="139"/>
      <c r="BX47" s="139"/>
      <c r="BY47" s="118"/>
      <c r="BZ47" s="120"/>
      <c r="CA47" s="120"/>
      <c r="CB47" s="140"/>
      <c r="CC47" s="131"/>
      <c r="CD47" s="131"/>
      <c r="CE47" s="131"/>
      <c r="CF47" s="141"/>
      <c r="CG47" s="140"/>
      <c r="CH47" s="120"/>
      <c r="CI47" s="120"/>
      <c r="CJ47" s="140"/>
      <c r="CK47" s="130"/>
      <c r="CL47" s="130"/>
      <c r="CM47" s="130"/>
      <c r="CN47" s="130"/>
      <c r="CO47" s="117">
        <v>83</v>
      </c>
      <c r="CP47" s="118"/>
      <c r="CQ47" s="351"/>
      <c r="CR47" s="351"/>
      <c r="CS47" s="351"/>
      <c r="CT47" s="119"/>
      <c r="CU47" s="119"/>
      <c r="CV47" s="119"/>
      <c r="CW47" s="120"/>
      <c r="CX47" s="120"/>
      <c r="CY47" s="120"/>
      <c r="CZ47" s="120"/>
      <c r="DA47" s="121"/>
      <c r="DB47" s="121"/>
      <c r="DC47" s="120"/>
      <c r="DD47" s="120"/>
      <c r="DE47" s="120"/>
      <c r="DF47" s="120"/>
      <c r="DG47" s="337"/>
      <c r="DH47" s="337"/>
      <c r="DI47" s="337"/>
      <c r="DJ47" s="282"/>
      <c r="DK47" s="282"/>
      <c r="DL47" s="121"/>
      <c r="DM47" s="121"/>
      <c r="DN47" s="121"/>
      <c r="DO47" s="122"/>
      <c r="DP47" s="123"/>
      <c r="DQ47" s="124"/>
      <c r="DR47" s="125"/>
      <c r="DS47" s="120"/>
      <c r="DT47" s="120"/>
      <c r="DU47" s="126"/>
      <c r="DV47" s="127">
        <v>84</v>
      </c>
      <c r="DW47" s="120"/>
      <c r="DX47" s="120"/>
      <c r="DY47" s="126"/>
      <c r="DZ47" s="127">
        <v>87</v>
      </c>
      <c r="EA47" s="120"/>
      <c r="EB47" s="120"/>
      <c r="EC47" s="128"/>
      <c r="ED47" s="128"/>
      <c r="EE47" s="128"/>
      <c r="EF47" s="128"/>
      <c r="EG47" s="128"/>
      <c r="EH47" s="128"/>
      <c r="EI47" s="129"/>
      <c r="EJ47" s="129"/>
      <c r="EK47" s="129"/>
      <c r="EL47" s="127">
        <v>88</v>
      </c>
      <c r="EM47" s="120"/>
      <c r="EN47" s="120"/>
      <c r="EO47" s="129"/>
      <c r="EP47" s="129"/>
      <c r="EQ47" s="129"/>
      <c r="ER47" s="130"/>
      <c r="ES47" s="130"/>
      <c r="ET47" s="130"/>
      <c r="EU47" s="130"/>
      <c r="EV47" s="130"/>
      <c r="EW47" s="131"/>
      <c r="EX47" s="131"/>
      <c r="EY47" s="120"/>
      <c r="EZ47" s="120"/>
      <c r="FA47" s="127">
        <v>88</v>
      </c>
      <c r="FB47" s="117"/>
      <c r="FC47" s="132"/>
      <c r="FD47" s="132"/>
      <c r="FE47" s="120"/>
      <c r="FF47" s="120"/>
      <c r="FG47" s="123">
        <v>90</v>
      </c>
      <c r="FH47" s="123">
        <v>92</v>
      </c>
      <c r="FI47" s="134"/>
      <c r="FJ47" s="117">
        <v>82</v>
      </c>
      <c r="FK47" s="117"/>
      <c r="FL47" s="289"/>
      <c r="FM47" s="117">
        <v>87</v>
      </c>
      <c r="FN47" s="120"/>
      <c r="FO47" s="120"/>
      <c r="FP47" s="120"/>
      <c r="FQ47" s="120"/>
      <c r="FR47" s="142">
        <v>42193</v>
      </c>
      <c r="FS47" s="143">
        <v>39172</v>
      </c>
      <c r="FT47" s="14"/>
      <c r="FU47" s="14"/>
      <c r="FV47" s="14"/>
      <c r="FW47" s="14"/>
      <c r="FX47" s="14"/>
      <c r="FY47" s="14"/>
      <c r="FZ47" s="14"/>
      <c r="GA47" s="14"/>
      <c r="GB47" s="14"/>
    </row>
    <row r="48" spans="1:184" s="7" customFormat="1" ht="14.25">
      <c r="A48" s="314">
        <v>45</v>
      </c>
      <c r="B48" s="218" t="s">
        <v>384</v>
      </c>
      <c r="C48" s="224" t="s">
        <v>206</v>
      </c>
      <c r="D48" s="146">
        <v>37894</v>
      </c>
      <c r="E48" s="107" t="s">
        <v>385</v>
      </c>
      <c r="F48" s="108" t="s">
        <v>386</v>
      </c>
      <c r="G48" s="176" t="s">
        <v>98</v>
      </c>
      <c r="H48" s="110">
        <f>YEAR(FR48-D48)</f>
        <v>1911</v>
      </c>
      <c r="I48" s="111">
        <f>SUM(H48-1900)</f>
        <v>11</v>
      </c>
      <c r="J48" s="111">
        <f>IF(I48&gt;30,"",I48)</f>
        <v>11</v>
      </c>
      <c r="K48" s="110">
        <f>AVERAGE(L48:M48)</f>
        <v>87.69444444444444</v>
      </c>
      <c r="L48" s="112">
        <f>SUM(P48/O48)</f>
        <v>88.55555555555556</v>
      </c>
      <c r="M48" s="113">
        <f>AVERAGE(Q48:V48)</f>
        <v>86.83333333333333</v>
      </c>
      <c r="N48" s="113" t="str">
        <f>IF(O48&lt;6,"No","Yes")</f>
        <v>Yes</v>
      </c>
      <c r="O48" s="114">
        <f>COUNT(AB48:FQ48)</f>
        <v>9</v>
      </c>
      <c r="P48" s="115">
        <f>SUM(AB48:FQ48)</f>
        <v>797</v>
      </c>
      <c r="Q48" s="113">
        <f>SMALL(AB48:FQ48,1)</f>
        <v>82</v>
      </c>
      <c r="R48" s="113">
        <f>SMALL(AB48:FQ48,2)</f>
        <v>83</v>
      </c>
      <c r="S48" s="113">
        <f>SMALL(AB48:FQ48,3)</f>
        <v>87</v>
      </c>
      <c r="T48" s="113">
        <f>SMALL(AB48:FQ48,4)</f>
        <v>89</v>
      </c>
      <c r="U48" s="113">
        <f>SMALL(AB48:FQ48,5)</f>
        <v>90</v>
      </c>
      <c r="V48" s="113">
        <f>SMALL(AB48:FQ48,6)</f>
        <v>90</v>
      </c>
      <c r="W48" s="113">
        <f>SMALL(AB48:FQ48,7)</f>
        <v>90</v>
      </c>
      <c r="X48" s="113">
        <f>SMALL(AB48:FQ48,8)</f>
        <v>92</v>
      </c>
      <c r="Y48" s="113">
        <f>SMALL(AB48:FQ48,9)</f>
        <v>94</v>
      </c>
      <c r="Z48" s="113" t="e">
        <f>SMALL(AB48:FQ48,10)</f>
        <v>#NUM!</v>
      </c>
      <c r="AA48" s="116">
        <f>SUM(O48/28)</f>
        <v>0.32142857142857145</v>
      </c>
      <c r="AB48" s="116"/>
      <c r="AC48" s="140"/>
      <c r="AD48" s="308"/>
      <c r="AE48" s="308"/>
      <c r="AF48" s="308"/>
      <c r="AG48" s="308"/>
      <c r="AH48" s="117"/>
      <c r="AI48" s="133"/>
      <c r="AJ48" s="308"/>
      <c r="AK48" s="308"/>
      <c r="AL48" s="308"/>
      <c r="AM48" s="308"/>
      <c r="AN48" s="308"/>
      <c r="AO48" s="120"/>
      <c r="AP48" s="120"/>
      <c r="AQ48" s="133"/>
      <c r="AR48" s="140"/>
      <c r="AS48" s="140"/>
      <c r="AT48" s="296"/>
      <c r="AU48" s="296"/>
      <c r="AV48" s="136"/>
      <c r="AW48" s="136"/>
      <c r="AX48" s="136"/>
      <c r="AY48" s="139"/>
      <c r="AZ48" s="139"/>
      <c r="BA48" s="135">
        <v>90</v>
      </c>
      <c r="BB48" s="135">
        <v>90</v>
      </c>
      <c r="BC48" s="138"/>
      <c r="BD48" s="138"/>
      <c r="BE48" s="138"/>
      <c r="BF48" s="138"/>
      <c r="BG48" s="137"/>
      <c r="BH48" s="137">
        <v>89</v>
      </c>
      <c r="BI48" s="296"/>
      <c r="BJ48" s="296"/>
      <c r="BK48" s="296"/>
      <c r="BL48" s="296"/>
      <c r="BM48" s="296"/>
      <c r="BN48" s="140"/>
      <c r="BO48" s="139"/>
      <c r="BP48" s="139"/>
      <c r="BQ48" s="139"/>
      <c r="BR48" s="139"/>
      <c r="BS48" s="139"/>
      <c r="BT48" s="139"/>
      <c r="BU48" s="131"/>
      <c r="BV48" s="131"/>
      <c r="BW48" s="139"/>
      <c r="BX48" s="139"/>
      <c r="BY48" s="118"/>
      <c r="BZ48" s="120"/>
      <c r="CA48" s="120"/>
      <c r="CB48" s="140"/>
      <c r="CC48" s="131"/>
      <c r="CD48" s="131"/>
      <c r="CE48" s="131"/>
      <c r="CF48" s="141"/>
      <c r="CG48" s="140"/>
      <c r="CH48" s="120">
        <v>92</v>
      </c>
      <c r="CI48" s="120">
        <v>87</v>
      </c>
      <c r="CJ48" s="140"/>
      <c r="CK48" s="130"/>
      <c r="CL48" s="130"/>
      <c r="CM48" s="130"/>
      <c r="CN48" s="130"/>
      <c r="CO48" s="117"/>
      <c r="CP48" s="118"/>
      <c r="CQ48" s="351"/>
      <c r="CR48" s="351"/>
      <c r="CS48" s="351"/>
      <c r="CT48" s="119">
        <v>90</v>
      </c>
      <c r="CU48" s="119">
        <v>83</v>
      </c>
      <c r="CV48" s="119"/>
      <c r="CW48" s="120"/>
      <c r="CX48" s="120"/>
      <c r="CY48" s="120"/>
      <c r="CZ48" s="120"/>
      <c r="DA48" s="121"/>
      <c r="DB48" s="121"/>
      <c r="DC48" s="120"/>
      <c r="DD48" s="120"/>
      <c r="DE48" s="120"/>
      <c r="DF48" s="120"/>
      <c r="DG48" s="337"/>
      <c r="DH48" s="337"/>
      <c r="DI48" s="337"/>
      <c r="DJ48" s="282"/>
      <c r="DK48" s="282"/>
      <c r="DL48" s="121"/>
      <c r="DM48" s="121"/>
      <c r="DN48" s="121"/>
      <c r="DO48" s="122"/>
      <c r="DP48" s="123"/>
      <c r="DQ48" s="124">
        <v>94</v>
      </c>
      <c r="DR48" s="125">
        <v>82</v>
      </c>
      <c r="DS48" s="120"/>
      <c r="DT48" s="120"/>
      <c r="DU48" s="126"/>
      <c r="DV48" s="127"/>
      <c r="DW48" s="120"/>
      <c r="DX48" s="120"/>
      <c r="DY48" s="126"/>
      <c r="DZ48" s="127"/>
      <c r="EA48" s="120"/>
      <c r="EB48" s="120"/>
      <c r="EC48" s="128"/>
      <c r="ED48" s="128"/>
      <c r="EE48" s="128"/>
      <c r="EF48" s="128"/>
      <c r="EG48" s="128"/>
      <c r="EH48" s="128"/>
      <c r="EI48" s="129"/>
      <c r="EJ48" s="129"/>
      <c r="EK48" s="129"/>
      <c r="EL48" s="127"/>
      <c r="EM48" s="120"/>
      <c r="EN48" s="120"/>
      <c r="EO48" s="129"/>
      <c r="EP48" s="129"/>
      <c r="EQ48" s="129"/>
      <c r="ER48" s="130"/>
      <c r="ES48" s="130"/>
      <c r="ET48" s="130"/>
      <c r="EU48" s="130"/>
      <c r="EV48" s="130"/>
      <c r="EW48" s="131"/>
      <c r="EX48" s="131"/>
      <c r="EY48" s="120"/>
      <c r="EZ48" s="120"/>
      <c r="FA48" s="127"/>
      <c r="FB48" s="117"/>
      <c r="FC48" s="132"/>
      <c r="FD48" s="132"/>
      <c r="FE48" s="120"/>
      <c r="FF48" s="120"/>
      <c r="FG48" s="123"/>
      <c r="FH48" s="123"/>
      <c r="FI48" s="134"/>
      <c r="FJ48" s="117"/>
      <c r="FK48" s="117"/>
      <c r="FL48" s="289"/>
      <c r="FM48" s="117"/>
      <c r="FN48" s="120"/>
      <c r="FO48" s="120"/>
      <c r="FP48" s="120"/>
      <c r="FQ48" s="120"/>
      <c r="FR48" s="142">
        <v>42193</v>
      </c>
      <c r="FS48" s="143">
        <v>39172</v>
      </c>
      <c r="FT48" s="14"/>
      <c r="FU48" s="14"/>
      <c r="FV48" s="14"/>
      <c r="FW48" s="14"/>
      <c r="FX48" s="14"/>
      <c r="FY48" s="14"/>
      <c r="FZ48" s="14"/>
      <c r="GA48" s="14"/>
      <c r="GB48" s="14"/>
    </row>
    <row r="49" spans="1:184" s="7" customFormat="1" ht="14.25">
      <c r="A49" s="314">
        <v>46</v>
      </c>
      <c r="B49" s="174" t="s">
        <v>541</v>
      </c>
      <c r="C49" s="175" t="s">
        <v>112</v>
      </c>
      <c r="D49" s="106">
        <v>36761</v>
      </c>
      <c r="E49" s="107" t="s">
        <v>290</v>
      </c>
      <c r="F49" s="108" t="s">
        <v>291</v>
      </c>
      <c r="G49" s="176" t="s">
        <v>56</v>
      </c>
      <c r="H49" s="110">
        <f>YEAR(FR49-D49)</f>
        <v>1914</v>
      </c>
      <c r="I49" s="111">
        <f>SUM(H49-1900)</f>
        <v>14</v>
      </c>
      <c r="J49" s="111">
        <f>IF(I49&gt;30,"",I49)</f>
        <v>14</v>
      </c>
      <c r="K49" s="110">
        <f>AVERAGE(L49:M49)</f>
        <v>87.74166666666667</v>
      </c>
      <c r="L49" s="112">
        <f>SUM(P49/O49)</f>
        <v>88.58333333333333</v>
      </c>
      <c r="M49" s="113">
        <f>AVERAGE(Q49:Z49)</f>
        <v>86.9</v>
      </c>
      <c r="N49" s="113" t="str">
        <f>IF(O49&lt;10,"No","Yes")</f>
        <v>Yes</v>
      </c>
      <c r="O49" s="114">
        <f>COUNT(AB49:FQ49)</f>
        <v>12</v>
      </c>
      <c r="P49" s="115">
        <f>SUM(AB49:FQ49)</f>
        <v>1063</v>
      </c>
      <c r="Q49" s="113">
        <f>SMALL(AB49:FQ49,1)</f>
        <v>80</v>
      </c>
      <c r="R49" s="113">
        <f>SMALL(AB49:FQ49,2)</f>
        <v>81</v>
      </c>
      <c r="S49" s="113">
        <f>SMALL(AB49:FQ49,3)</f>
        <v>82</v>
      </c>
      <c r="T49" s="113">
        <f>SMALL(AB49:FQ49,4)</f>
        <v>85</v>
      </c>
      <c r="U49" s="113">
        <f>SMALL(AB49:FQ49,5)</f>
        <v>87</v>
      </c>
      <c r="V49" s="113">
        <f>SMALL(AB49:FQ49,6)</f>
        <v>88</v>
      </c>
      <c r="W49" s="113">
        <f>SMALL(AB49:FQ49,7)</f>
        <v>89</v>
      </c>
      <c r="X49" s="113">
        <f>SMALL(AB49:FQ49,8)</f>
        <v>91</v>
      </c>
      <c r="Y49" s="113">
        <f>SMALL(AB49:FQ49,9)</f>
        <v>91</v>
      </c>
      <c r="Z49" s="113">
        <f>SMALL(AB49:FQ49,10)</f>
        <v>95</v>
      </c>
      <c r="AA49" s="116">
        <f>SUM(O49/28)</f>
        <v>0.42857142857142855</v>
      </c>
      <c r="AB49" s="116"/>
      <c r="AC49" s="140">
        <v>80</v>
      </c>
      <c r="AD49" s="308"/>
      <c r="AE49" s="308"/>
      <c r="AF49" s="308"/>
      <c r="AG49" s="308"/>
      <c r="AH49" s="117"/>
      <c r="AI49" s="133">
        <v>82</v>
      </c>
      <c r="AJ49" s="308"/>
      <c r="AK49" s="308"/>
      <c r="AL49" s="308"/>
      <c r="AM49" s="308"/>
      <c r="AN49" s="308"/>
      <c r="AO49" s="120"/>
      <c r="AP49" s="120"/>
      <c r="AQ49" s="133"/>
      <c r="AR49" s="140"/>
      <c r="AS49" s="140"/>
      <c r="AT49" s="296"/>
      <c r="AU49" s="296"/>
      <c r="AV49" s="136">
        <v>81</v>
      </c>
      <c r="AW49" s="136"/>
      <c r="AX49" s="136">
        <v>91</v>
      </c>
      <c r="AY49" s="139"/>
      <c r="AZ49" s="139"/>
      <c r="BA49" s="135"/>
      <c r="BB49" s="135"/>
      <c r="BC49" s="138"/>
      <c r="BD49" s="138"/>
      <c r="BE49" s="138"/>
      <c r="BF49" s="138"/>
      <c r="BG49" s="137"/>
      <c r="BH49" s="137"/>
      <c r="BI49" s="296"/>
      <c r="BJ49" s="296"/>
      <c r="BK49" s="296"/>
      <c r="BL49" s="296"/>
      <c r="BM49" s="296"/>
      <c r="BN49" s="140"/>
      <c r="BO49" s="139"/>
      <c r="BP49" s="139"/>
      <c r="BQ49" s="139"/>
      <c r="BR49" s="139"/>
      <c r="BS49" s="139"/>
      <c r="BT49" s="139"/>
      <c r="BU49" s="131"/>
      <c r="BV49" s="131"/>
      <c r="BW49" s="139"/>
      <c r="BX49" s="139"/>
      <c r="BY49" s="118"/>
      <c r="BZ49" s="120"/>
      <c r="CA49" s="120"/>
      <c r="CB49" s="140"/>
      <c r="CC49" s="131"/>
      <c r="CD49" s="131"/>
      <c r="CE49" s="131"/>
      <c r="CF49" s="141"/>
      <c r="CG49" s="140">
        <v>89</v>
      </c>
      <c r="CH49" s="120"/>
      <c r="CI49" s="120"/>
      <c r="CJ49" s="140">
        <v>88</v>
      </c>
      <c r="CK49" s="130"/>
      <c r="CL49" s="130"/>
      <c r="CM49" s="130"/>
      <c r="CN49" s="130"/>
      <c r="CO49" s="117"/>
      <c r="CP49" s="118">
        <v>87</v>
      </c>
      <c r="CQ49" s="351"/>
      <c r="CR49" s="351"/>
      <c r="CS49" s="351"/>
      <c r="CT49" s="119"/>
      <c r="CU49" s="119"/>
      <c r="CV49" s="119"/>
      <c r="CW49" s="120"/>
      <c r="CX49" s="120"/>
      <c r="CY49" s="120"/>
      <c r="CZ49" s="120"/>
      <c r="DA49" s="121"/>
      <c r="DB49" s="121"/>
      <c r="DC49" s="120"/>
      <c r="DD49" s="120"/>
      <c r="DE49" s="120"/>
      <c r="DF49" s="120"/>
      <c r="DG49" s="337"/>
      <c r="DH49" s="337"/>
      <c r="DI49" s="337"/>
      <c r="DJ49" s="282"/>
      <c r="DK49" s="282"/>
      <c r="DL49" s="121"/>
      <c r="DM49" s="121"/>
      <c r="DN49" s="121"/>
      <c r="DO49" s="122"/>
      <c r="DP49" s="123"/>
      <c r="DQ49" s="124"/>
      <c r="DR49" s="125"/>
      <c r="DS49" s="120"/>
      <c r="DT49" s="120"/>
      <c r="DU49" s="126"/>
      <c r="DV49" s="127"/>
      <c r="DW49" s="120"/>
      <c r="DX49" s="120"/>
      <c r="DY49" s="126"/>
      <c r="DZ49" s="127">
        <v>99</v>
      </c>
      <c r="EA49" s="120"/>
      <c r="EB49" s="120"/>
      <c r="EC49" s="128"/>
      <c r="ED49" s="128"/>
      <c r="EE49" s="128"/>
      <c r="EF49" s="128"/>
      <c r="EG49" s="128"/>
      <c r="EH49" s="128"/>
      <c r="EI49" s="129"/>
      <c r="EJ49" s="129"/>
      <c r="EK49" s="129"/>
      <c r="EL49" s="127">
        <v>95</v>
      </c>
      <c r="EM49" s="120"/>
      <c r="EN49" s="120"/>
      <c r="EO49" s="129"/>
      <c r="EP49" s="129"/>
      <c r="EQ49" s="129"/>
      <c r="ER49" s="130"/>
      <c r="ES49" s="130"/>
      <c r="ET49" s="130"/>
      <c r="EU49" s="130"/>
      <c r="EV49" s="130"/>
      <c r="EW49" s="131"/>
      <c r="EX49" s="131"/>
      <c r="EY49" s="120"/>
      <c r="EZ49" s="120"/>
      <c r="FA49" s="127"/>
      <c r="FB49" s="117"/>
      <c r="FC49" s="132"/>
      <c r="FD49" s="132"/>
      <c r="FE49" s="120"/>
      <c r="FF49" s="120"/>
      <c r="FG49" s="123"/>
      <c r="FH49" s="123"/>
      <c r="FI49" s="134">
        <v>91</v>
      </c>
      <c r="FJ49" s="117"/>
      <c r="FK49" s="117">
        <v>85</v>
      </c>
      <c r="FL49" s="289"/>
      <c r="FM49" s="117">
        <v>95</v>
      </c>
      <c r="FN49" s="120"/>
      <c r="FO49" s="120"/>
      <c r="FP49" s="120"/>
      <c r="FQ49" s="120"/>
      <c r="FR49" s="142">
        <v>42193</v>
      </c>
      <c r="FS49" s="143">
        <v>39172</v>
      </c>
      <c r="FT49" s="14"/>
      <c r="FU49" s="14"/>
      <c r="FV49" s="14"/>
      <c r="FW49" s="14"/>
      <c r="FX49" s="14"/>
      <c r="FY49" s="14"/>
      <c r="FZ49" s="14"/>
      <c r="GA49" s="14"/>
      <c r="GB49" s="14"/>
    </row>
    <row r="50" spans="1:184" s="10" customFormat="1" ht="14.25">
      <c r="A50" s="314">
        <v>47</v>
      </c>
      <c r="B50" s="204" t="s">
        <v>280</v>
      </c>
      <c r="C50" s="205" t="s">
        <v>113</v>
      </c>
      <c r="D50" s="106">
        <v>36535</v>
      </c>
      <c r="E50" s="107" t="s">
        <v>281</v>
      </c>
      <c r="F50" s="108" t="s">
        <v>282</v>
      </c>
      <c r="G50" s="176" t="s">
        <v>24</v>
      </c>
      <c r="H50" s="110">
        <f>YEAR(FR50-D50)</f>
        <v>1915</v>
      </c>
      <c r="I50" s="111">
        <f>SUM(H50-1900)</f>
        <v>15</v>
      </c>
      <c r="J50" s="111">
        <f>IF(I50&gt;30,"",I50)</f>
        <v>15</v>
      </c>
      <c r="K50" s="110">
        <f>AVERAGE(L50:M50)</f>
        <v>88.59375</v>
      </c>
      <c r="L50" s="112">
        <f>SUM(P50/O50)</f>
        <v>90.1875</v>
      </c>
      <c r="M50" s="113">
        <f>AVERAGE(Q50:Z50)</f>
        <v>87</v>
      </c>
      <c r="N50" s="113" t="str">
        <f>IF(O50&lt;10,"No","Yes")</f>
        <v>Yes</v>
      </c>
      <c r="O50" s="114">
        <f>COUNT(AB50:FQ50)</f>
        <v>16</v>
      </c>
      <c r="P50" s="115">
        <f>SUM(AB50:FQ50)</f>
        <v>1443</v>
      </c>
      <c r="Q50" s="113">
        <f>SMALL(AB50:FQ50,1)</f>
        <v>82</v>
      </c>
      <c r="R50" s="113">
        <f>SMALL(AB50:FQ50,2)</f>
        <v>84</v>
      </c>
      <c r="S50" s="113">
        <f>SMALL(AB50:FQ50,3)</f>
        <v>86</v>
      </c>
      <c r="T50" s="113">
        <f>SMALL(AB50:FQ50,4)</f>
        <v>87</v>
      </c>
      <c r="U50" s="113">
        <f>SMALL(AB50:FQ50,5)</f>
        <v>88</v>
      </c>
      <c r="V50" s="113">
        <f>SMALL(AB50:FQ50,6)</f>
        <v>88</v>
      </c>
      <c r="W50" s="113">
        <f>SMALL(AB50:FQ50,7)</f>
        <v>88</v>
      </c>
      <c r="X50" s="113">
        <f>SMALL(AB50:FQ50,8)</f>
        <v>88</v>
      </c>
      <c r="Y50" s="113">
        <f>SMALL(AB50:FQ50,9)</f>
        <v>89</v>
      </c>
      <c r="Z50" s="113">
        <f>SMALL(AB50:FQ50,10)</f>
        <v>90</v>
      </c>
      <c r="AA50" s="116">
        <f>SUM(O50/28)</f>
        <v>0.5714285714285714</v>
      </c>
      <c r="AB50" s="116"/>
      <c r="AC50" s="140">
        <v>86</v>
      </c>
      <c r="AD50" s="308"/>
      <c r="AE50" s="308"/>
      <c r="AF50" s="308"/>
      <c r="AG50" s="308"/>
      <c r="AH50" s="117">
        <v>95</v>
      </c>
      <c r="AI50" s="133">
        <v>82</v>
      </c>
      <c r="AJ50" s="308"/>
      <c r="AK50" s="308"/>
      <c r="AL50" s="308"/>
      <c r="AM50" s="308"/>
      <c r="AN50" s="308"/>
      <c r="AO50" s="120"/>
      <c r="AP50" s="120"/>
      <c r="AQ50" s="133"/>
      <c r="AR50" s="140">
        <v>87</v>
      </c>
      <c r="AS50" s="140"/>
      <c r="AT50" s="296"/>
      <c r="AU50" s="296"/>
      <c r="AV50" s="136"/>
      <c r="AW50" s="136"/>
      <c r="AX50" s="136"/>
      <c r="AY50" s="139"/>
      <c r="AZ50" s="139"/>
      <c r="BA50" s="135"/>
      <c r="BB50" s="135"/>
      <c r="BC50" s="138"/>
      <c r="BD50" s="138"/>
      <c r="BE50" s="138"/>
      <c r="BF50" s="138"/>
      <c r="BG50" s="137">
        <v>88</v>
      </c>
      <c r="BH50" s="137">
        <v>96</v>
      </c>
      <c r="BI50" s="296"/>
      <c r="BJ50" s="296"/>
      <c r="BK50" s="296"/>
      <c r="BL50" s="296"/>
      <c r="BM50" s="296"/>
      <c r="BN50" s="140"/>
      <c r="BO50" s="139"/>
      <c r="BP50" s="139"/>
      <c r="BQ50" s="139"/>
      <c r="BR50" s="139"/>
      <c r="BS50" s="139"/>
      <c r="BT50" s="139"/>
      <c r="BU50" s="131"/>
      <c r="BV50" s="131"/>
      <c r="BW50" s="139"/>
      <c r="BX50" s="139"/>
      <c r="BY50" s="118">
        <v>98</v>
      </c>
      <c r="BZ50" s="120"/>
      <c r="CA50" s="120"/>
      <c r="CB50" s="140"/>
      <c r="CC50" s="131"/>
      <c r="CD50" s="131"/>
      <c r="CE50" s="131"/>
      <c r="CF50" s="141"/>
      <c r="CG50" s="140"/>
      <c r="CH50" s="120"/>
      <c r="CI50" s="120"/>
      <c r="CJ50" s="140"/>
      <c r="CK50" s="130"/>
      <c r="CL50" s="130"/>
      <c r="CM50" s="130"/>
      <c r="CN50" s="130"/>
      <c r="CO50" s="117">
        <v>93</v>
      </c>
      <c r="CP50" s="118">
        <v>88</v>
      </c>
      <c r="CQ50" s="351"/>
      <c r="CR50" s="351"/>
      <c r="CS50" s="351"/>
      <c r="CT50" s="119"/>
      <c r="CU50" s="119"/>
      <c r="CV50" s="119"/>
      <c r="CW50" s="120"/>
      <c r="CX50" s="120"/>
      <c r="CY50" s="120"/>
      <c r="CZ50" s="120"/>
      <c r="DA50" s="121"/>
      <c r="DB50" s="121"/>
      <c r="DC50" s="120"/>
      <c r="DD50" s="120"/>
      <c r="DE50" s="120"/>
      <c r="DF50" s="120"/>
      <c r="DG50" s="337"/>
      <c r="DH50" s="337"/>
      <c r="DI50" s="337"/>
      <c r="DJ50" s="282"/>
      <c r="DK50" s="282"/>
      <c r="DL50" s="121">
        <v>89</v>
      </c>
      <c r="DM50" s="121">
        <v>98</v>
      </c>
      <c r="DN50" s="121">
        <v>90</v>
      </c>
      <c r="DO50" s="122"/>
      <c r="DP50" s="123"/>
      <c r="DQ50" s="208"/>
      <c r="DR50" s="125"/>
      <c r="DS50" s="120"/>
      <c r="DT50" s="120"/>
      <c r="DU50" s="126"/>
      <c r="DV50" s="127">
        <v>84</v>
      </c>
      <c r="DW50" s="120"/>
      <c r="DX50" s="120"/>
      <c r="DY50" s="126"/>
      <c r="DZ50" s="127">
        <v>88</v>
      </c>
      <c r="EA50" s="120"/>
      <c r="EB50" s="120"/>
      <c r="EC50" s="128"/>
      <c r="ED50" s="128"/>
      <c r="EE50" s="128"/>
      <c r="EF50" s="128"/>
      <c r="EG50" s="128"/>
      <c r="EH50" s="128"/>
      <c r="EI50" s="129"/>
      <c r="EJ50" s="129"/>
      <c r="EK50" s="129"/>
      <c r="EL50" s="127">
        <v>88</v>
      </c>
      <c r="EM50" s="120"/>
      <c r="EN50" s="120"/>
      <c r="EO50" s="129"/>
      <c r="EP50" s="129"/>
      <c r="EQ50" s="129"/>
      <c r="ER50" s="130"/>
      <c r="ES50" s="130"/>
      <c r="ET50" s="130"/>
      <c r="EU50" s="130"/>
      <c r="EV50" s="130"/>
      <c r="EW50" s="131"/>
      <c r="EX50" s="131"/>
      <c r="EY50" s="120"/>
      <c r="EZ50" s="120"/>
      <c r="FA50" s="127">
        <v>93</v>
      </c>
      <c r="FB50" s="117"/>
      <c r="FC50" s="132"/>
      <c r="FD50" s="132"/>
      <c r="FE50" s="120"/>
      <c r="FF50" s="120"/>
      <c r="FG50" s="123"/>
      <c r="FH50" s="123"/>
      <c r="FI50" s="134"/>
      <c r="FJ50" s="117"/>
      <c r="FK50" s="117"/>
      <c r="FL50" s="289"/>
      <c r="FM50" s="117"/>
      <c r="FN50" s="120"/>
      <c r="FO50" s="120"/>
      <c r="FP50" s="120"/>
      <c r="FQ50" s="120"/>
      <c r="FR50" s="142">
        <v>42193</v>
      </c>
      <c r="FS50" s="143">
        <v>39172</v>
      </c>
      <c r="FT50" s="21"/>
      <c r="FU50" s="21"/>
      <c r="FV50" s="21"/>
      <c r="FW50" s="21"/>
      <c r="FX50" s="21"/>
      <c r="FY50" s="21"/>
      <c r="FZ50" s="21"/>
      <c r="GA50" s="21"/>
      <c r="GB50" s="21"/>
    </row>
    <row r="51" spans="1:184" s="7" customFormat="1" ht="14.25">
      <c r="A51" s="314">
        <v>48</v>
      </c>
      <c r="B51" s="194" t="s">
        <v>214</v>
      </c>
      <c r="C51" s="255" t="s">
        <v>297</v>
      </c>
      <c r="D51" s="106">
        <v>36922</v>
      </c>
      <c r="E51" s="225">
        <v>845777712</v>
      </c>
      <c r="F51" s="108" t="s">
        <v>215</v>
      </c>
      <c r="G51" s="354" t="s">
        <v>6</v>
      </c>
      <c r="H51" s="110">
        <f>YEAR(FR51-D51)</f>
        <v>1914</v>
      </c>
      <c r="I51" s="111">
        <f>SUM(H51-1900)</f>
        <v>14</v>
      </c>
      <c r="J51" s="111">
        <f>IF(I51&gt;30,"",I51)</f>
        <v>14</v>
      </c>
      <c r="K51" s="110">
        <f>AVERAGE(L51:M51)</f>
        <v>89.025</v>
      </c>
      <c r="L51" s="112">
        <f>SUM(P51/O51)</f>
        <v>90.25</v>
      </c>
      <c r="M51" s="113">
        <f>AVERAGE(Q51:Z51)</f>
        <v>87.8</v>
      </c>
      <c r="N51" s="113" t="str">
        <f>IF(O51&lt;10,"No","Yes")</f>
        <v>Yes</v>
      </c>
      <c r="O51" s="114">
        <f>COUNT(AB51:FQ51)</f>
        <v>12</v>
      </c>
      <c r="P51" s="115">
        <f>SUM(AB51:FQ51)</f>
        <v>1083</v>
      </c>
      <c r="Q51" s="113">
        <f>SMALL(AB51:FQ51,1)</f>
        <v>76</v>
      </c>
      <c r="R51" s="113">
        <f>SMALL(AB51:FQ51,2)</f>
        <v>84</v>
      </c>
      <c r="S51" s="113">
        <f>SMALL(AB51:FQ51,3)</f>
        <v>85</v>
      </c>
      <c r="T51" s="113">
        <f>SMALL(AB51:FQ51,4)</f>
        <v>85</v>
      </c>
      <c r="U51" s="113">
        <f>SMALL(AB51:FQ51,5)</f>
        <v>87</v>
      </c>
      <c r="V51" s="113">
        <f>SMALL(AB51:FQ51,6)</f>
        <v>88</v>
      </c>
      <c r="W51" s="113">
        <f>SMALL(AB51:FQ51,7)</f>
        <v>90</v>
      </c>
      <c r="X51" s="113">
        <f>SMALL(AB51:FQ51,8)</f>
        <v>92</v>
      </c>
      <c r="Y51" s="113">
        <f>SMALL(AB51:FQ51,9)</f>
        <v>94</v>
      </c>
      <c r="Z51" s="113">
        <f>SMALL(AB51:FQ51,10)</f>
        <v>97</v>
      </c>
      <c r="AA51" s="116">
        <f>SUM(O51/28)</f>
        <v>0.42857142857142855</v>
      </c>
      <c r="AB51" s="116"/>
      <c r="AC51" s="227"/>
      <c r="AD51" s="308"/>
      <c r="AE51" s="308"/>
      <c r="AF51" s="308"/>
      <c r="AG51" s="308"/>
      <c r="AH51" s="200"/>
      <c r="AI51" s="200"/>
      <c r="AJ51" s="308"/>
      <c r="AK51" s="308"/>
      <c r="AL51" s="308"/>
      <c r="AM51" s="308"/>
      <c r="AN51" s="308"/>
      <c r="AO51" s="201"/>
      <c r="AP51" s="201"/>
      <c r="AQ51" s="200"/>
      <c r="AR51" s="227"/>
      <c r="AS51" s="227"/>
      <c r="AT51" s="296"/>
      <c r="AU51" s="296"/>
      <c r="AV51" s="136"/>
      <c r="AW51" s="136"/>
      <c r="AX51" s="136"/>
      <c r="AY51" s="139"/>
      <c r="AZ51" s="139"/>
      <c r="BA51" s="135"/>
      <c r="BB51" s="135"/>
      <c r="BC51" s="138"/>
      <c r="BD51" s="138"/>
      <c r="BE51" s="138"/>
      <c r="BF51" s="138"/>
      <c r="BG51" s="137">
        <v>90</v>
      </c>
      <c r="BH51" s="137">
        <v>92</v>
      </c>
      <c r="BI51" s="296"/>
      <c r="BJ51" s="296"/>
      <c r="BK51" s="296"/>
      <c r="BL51" s="296"/>
      <c r="BM51" s="296"/>
      <c r="BN51" s="227"/>
      <c r="BO51" s="139"/>
      <c r="BP51" s="139"/>
      <c r="BQ51" s="139"/>
      <c r="BR51" s="139"/>
      <c r="BS51" s="139"/>
      <c r="BT51" s="139"/>
      <c r="BU51" s="235"/>
      <c r="BV51" s="235"/>
      <c r="BW51" s="139"/>
      <c r="BX51" s="139"/>
      <c r="BY51" s="200"/>
      <c r="BZ51" s="201"/>
      <c r="CA51" s="201"/>
      <c r="CB51" s="227"/>
      <c r="CC51" s="235"/>
      <c r="CD51" s="235"/>
      <c r="CE51" s="235"/>
      <c r="CF51" s="237"/>
      <c r="CG51" s="227"/>
      <c r="CH51" s="201"/>
      <c r="CI51" s="201"/>
      <c r="CJ51" s="227"/>
      <c r="CK51" s="234"/>
      <c r="CL51" s="234"/>
      <c r="CM51" s="234"/>
      <c r="CN51" s="234"/>
      <c r="CO51" s="200">
        <v>76</v>
      </c>
      <c r="CP51" s="200">
        <v>87</v>
      </c>
      <c r="CQ51" s="235"/>
      <c r="CR51" s="235"/>
      <c r="CS51" s="235"/>
      <c r="CT51" s="226"/>
      <c r="CU51" s="226"/>
      <c r="CV51" s="226"/>
      <c r="CW51" s="201"/>
      <c r="CX51" s="201"/>
      <c r="CY51" s="201"/>
      <c r="CZ51" s="201"/>
      <c r="DA51" s="121"/>
      <c r="DB51" s="121"/>
      <c r="DC51" s="201"/>
      <c r="DD51" s="201"/>
      <c r="DE51" s="228"/>
      <c r="DF51" s="228"/>
      <c r="DG51" s="340"/>
      <c r="DH51" s="340"/>
      <c r="DI51" s="340"/>
      <c r="DJ51" s="284"/>
      <c r="DK51" s="284"/>
      <c r="DL51" s="121"/>
      <c r="DM51" s="121"/>
      <c r="DN51" s="121"/>
      <c r="DO51" s="229"/>
      <c r="DP51" s="230"/>
      <c r="DQ51" s="214"/>
      <c r="DR51" s="214"/>
      <c r="DS51" s="228"/>
      <c r="DT51" s="228"/>
      <c r="DU51" s="231"/>
      <c r="DV51" s="200"/>
      <c r="DW51" s="201"/>
      <c r="DX51" s="201"/>
      <c r="DY51" s="231"/>
      <c r="DZ51" s="200">
        <v>84</v>
      </c>
      <c r="EA51" s="201">
        <v>94</v>
      </c>
      <c r="EB51" s="201">
        <v>105</v>
      </c>
      <c r="EC51" s="232"/>
      <c r="ED51" s="232"/>
      <c r="EE51" s="232"/>
      <c r="EF51" s="232"/>
      <c r="EG51" s="232"/>
      <c r="EH51" s="232"/>
      <c r="EI51" s="233"/>
      <c r="EJ51" s="233"/>
      <c r="EK51" s="233"/>
      <c r="EL51" s="200"/>
      <c r="EM51" s="201"/>
      <c r="EN51" s="201"/>
      <c r="EO51" s="233"/>
      <c r="EP51" s="233"/>
      <c r="EQ51" s="233"/>
      <c r="ER51" s="234"/>
      <c r="ES51" s="234"/>
      <c r="ET51" s="234"/>
      <c r="EU51" s="234"/>
      <c r="EV51" s="234"/>
      <c r="EW51" s="235"/>
      <c r="EX51" s="235"/>
      <c r="EY51" s="201"/>
      <c r="EZ51" s="201"/>
      <c r="FA51" s="200">
        <v>85</v>
      </c>
      <c r="FB51" s="200"/>
      <c r="FC51" s="132"/>
      <c r="FD51" s="132"/>
      <c r="FE51" s="201"/>
      <c r="FF51" s="201"/>
      <c r="FG51" s="230">
        <v>85</v>
      </c>
      <c r="FH51" s="230"/>
      <c r="FI51" s="236"/>
      <c r="FJ51" s="200"/>
      <c r="FK51" s="200">
        <v>88</v>
      </c>
      <c r="FL51" s="292">
        <v>97</v>
      </c>
      <c r="FM51" s="200">
        <v>100</v>
      </c>
      <c r="FN51" s="201"/>
      <c r="FO51" s="201"/>
      <c r="FP51" s="120"/>
      <c r="FQ51" s="120"/>
      <c r="FR51" s="142">
        <v>42193</v>
      </c>
      <c r="FS51" s="143">
        <v>39172</v>
      </c>
      <c r="FT51" s="14"/>
      <c r="FU51" s="14"/>
      <c r="FV51" s="14"/>
      <c r="FW51" s="14"/>
      <c r="FX51" s="14"/>
      <c r="FY51" s="14"/>
      <c r="FZ51" s="14"/>
      <c r="GA51" s="14"/>
      <c r="GB51" s="14"/>
    </row>
    <row r="52" spans="1:184" s="7" customFormat="1" ht="14.25">
      <c r="A52" s="314">
        <v>49</v>
      </c>
      <c r="B52" s="218" t="s">
        <v>270</v>
      </c>
      <c r="C52" s="219" t="s">
        <v>118</v>
      </c>
      <c r="D52" s="106">
        <v>38000</v>
      </c>
      <c r="E52" s="107" t="s">
        <v>271</v>
      </c>
      <c r="F52" s="108" t="s">
        <v>272</v>
      </c>
      <c r="G52" s="170" t="s">
        <v>24</v>
      </c>
      <c r="H52" s="110">
        <f>YEAR(FR52-D52)</f>
        <v>1911</v>
      </c>
      <c r="I52" s="111">
        <f>SUM(H52-1900)</f>
        <v>11</v>
      </c>
      <c r="J52" s="111">
        <f>IF(I52&gt;30,"",I52)</f>
        <v>11</v>
      </c>
      <c r="K52" s="110">
        <f>AVERAGE(L52:M52)</f>
        <v>89.24166666666667</v>
      </c>
      <c r="L52" s="112">
        <f>SUM(P52/O52)</f>
        <v>93.15</v>
      </c>
      <c r="M52" s="113">
        <f>AVERAGE(Q52:V52)</f>
        <v>85.33333333333333</v>
      </c>
      <c r="N52" s="113" t="str">
        <f>IF(O52&lt;6,"No","Yes")</f>
        <v>Yes</v>
      </c>
      <c r="O52" s="114">
        <f>COUNT(AB52:FQ52)</f>
        <v>20</v>
      </c>
      <c r="P52" s="115">
        <f>SUM(AB52:FQ52)</f>
        <v>1863</v>
      </c>
      <c r="Q52" s="113">
        <f>SMALL(AB52:FQ52,1)</f>
        <v>80</v>
      </c>
      <c r="R52" s="113">
        <f>SMALL(AB52:FQ52,2)</f>
        <v>84</v>
      </c>
      <c r="S52" s="113">
        <f>SMALL(AB52:FQ52,3)</f>
        <v>86</v>
      </c>
      <c r="T52" s="113">
        <f>SMALL(AB52:FQ52,4)</f>
        <v>87</v>
      </c>
      <c r="U52" s="113">
        <f>SMALL(AB52:FQ52,5)</f>
        <v>87</v>
      </c>
      <c r="V52" s="113">
        <f>SMALL(AB52:FQ52,6)</f>
        <v>88</v>
      </c>
      <c r="W52" s="113">
        <f>SMALL(AB52:FQ52,7)</f>
        <v>90</v>
      </c>
      <c r="X52" s="113">
        <f>SMALL(AB52:FQ52,8)</f>
        <v>90</v>
      </c>
      <c r="Y52" s="113">
        <f>SMALL(AB52:FQ52,9)</f>
        <v>90</v>
      </c>
      <c r="Z52" s="113">
        <f>SMALL(AB52:FQ52,10)</f>
        <v>91</v>
      </c>
      <c r="AA52" s="116">
        <f>SUM(O52/28)</f>
        <v>0.7142857142857143</v>
      </c>
      <c r="AB52" s="116"/>
      <c r="AC52" s="140"/>
      <c r="AD52" s="308"/>
      <c r="AE52" s="308"/>
      <c r="AF52" s="308"/>
      <c r="AG52" s="308"/>
      <c r="AH52" s="117"/>
      <c r="AI52" s="133">
        <v>88</v>
      </c>
      <c r="AJ52" s="308">
        <v>90</v>
      </c>
      <c r="AK52" s="308">
        <v>99</v>
      </c>
      <c r="AL52" s="308"/>
      <c r="AM52" s="308"/>
      <c r="AN52" s="308"/>
      <c r="AO52" s="120"/>
      <c r="AP52" s="120"/>
      <c r="AQ52" s="133"/>
      <c r="AR52" s="140"/>
      <c r="AS52" s="140"/>
      <c r="AT52" s="296"/>
      <c r="AU52" s="296"/>
      <c r="AV52" s="136">
        <v>96</v>
      </c>
      <c r="AW52" s="136"/>
      <c r="AX52" s="136">
        <v>97</v>
      </c>
      <c r="AY52" s="139"/>
      <c r="AZ52" s="139"/>
      <c r="BA52" s="135">
        <v>93</v>
      </c>
      <c r="BB52" s="135">
        <v>91</v>
      </c>
      <c r="BC52" s="138"/>
      <c r="BD52" s="138"/>
      <c r="BE52" s="138"/>
      <c r="BF52" s="138"/>
      <c r="BG52" s="137"/>
      <c r="BH52" s="137"/>
      <c r="BI52" s="296"/>
      <c r="BJ52" s="296"/>
      <c r="BK52" s="296"/>
      <c r="BL52" s="296"/>
      <c r="BM52" s="296"/>
      <c r="BN52" s="140"/>
      <c r="BO52" s="139"/>
      <c r="BP52" s="139"/>
      <c r="BQ52" s="139"/>
      <c r="BR52" s="139"/>
      <c r="BS52" s="139"/>
      <c r="BT52" s="139"/>
      <c r="BU52" s="131"/>
      <c r="BV52" s="131"/>
      <c r="BW52" s="139"/>
      <c r="BX52" s="139"/>
      <c r="BY52" s="118"/>
      <c r="BZ52" s="120"/>
      <c r="CA52" s="120"/>
      <c r="CB52" s="140">
        <v>87</v>
      </c>
      <c r="CC52" s="131"/>
      <c r="CD52" s="131"/>
      <c r="CE52" s="131"/>
      <c r="CF52" s="141"/>
      <c r="CG52" s="140">
        <v>90</v>
      </c>
      <c r="CH52" s="120"/>
      <c r="CI52" s="120"/>
      <c r="CJ52" s="140"/>
      <c r="CK52" s="130"/>
      <c r="CL52" s="130"/>
      <c r="CM52" s="130"/>
      <c r="CN52" s="130"/>
      <c r="CO52" s="117">
        <v>86</v>
      </c>
      <c r="CP52" s="118">
        <v>87</v>
      </c>
      <c r="CQ52" s="351"/>
      <c r="CR52" s="351"/>
      <c r="CS52" s="351"/>
      <c r="CT52" s="119">
        <v>84</v>
      </c>
      <c r="CU52" s="119">
        <v>80</v>
      </c>
      <c r="CV52" s="119"/>
      <c r="CW52" s="120"/>
      <c r="CX52" s="120"/>
      <c r="CY52" s="120"/>
      <c r="CZ52" s="120"/>
      <c r="DA52" s="121"/>
      <c r="DB52" s="121"/>
      <c r="DC52" s="120"/>
      <c r="DD52" s="120"/>
      <c r="DE52" s="120"/>
      <c r="DF52" s="120"/>
      <c r="DG52" s="337"/>
      <c r="DH52" s="337"/>
      <c r="DI52" s="337"/>
      <c r="DJ52" s="282"/>
      <c r="DK52" s="282"/>
      <c r="DL52" s="121"/>
      <c r="DM52" s="121"/>
      <c r="DN52" s="121"/>
      <c r="DO52" s="122"/>
      <c r="DP52" s="123"/>
      <c r="DQ52" s="208">
        <v>95</v>
      </c>
      <c r="DR52" s="125">
        <v>90</v>
      </c>
      <c r="DS52" s="120"/>
      <c r="DT52" s="120"/>
      <c r="DU52" s="126"/>
      <c r="DV52" s="127"/>
      <c r="DW52" s="120"/>
      <c r="DX52" s="120"/>
      <c r="DY52" s="126"/>
      <c r="DZ52" s="127">
        <v>95</v>
      </c>
      <c r="EA52" s="120"/>
      <c r="EB52" s="120"/>
      <c r="EC52" s="128"/>
      <c r="ED52" s="128"/>
      <c r="EE52" s="128"/>
      <c r="EF52" s="128"/>
      <c r="EG52" s="128"/>
      <c r="EH52" s="128"/>
      <c r="EI52" s="129"/>
      <c r="EJ52" s="129"/>
      <c r="EK52" s="129"/>
      <c r="EL52" s="127">
        <v>103</v>
      </c>
      <c r="EM52" s="120"/>
      <c r="EN52" s="120"/>
      <c r="EO52" s="129"/>
      <c r="EP52" s="129"/>
      <c r="EQ52" s="129"/>
      <c r="ER52" s="130"/>
      <c r="ES52" s="130"/>
      <c r="ET52" s="130"/>
      <c r="EU52" s="130"/>
      <c r="EV52" s="130"/>
      <c r="EW52" s="131"/>
      <c r="EX52" s="131"/>
      <c r="EY52" s="120"/>
      <c r="EZ52" s="120"/>
      <c r="FA52" s="127"/>
      <c r="FB52" s="117"/>
      <c r="FC52" s="132"/>
      <c r="FD52" s="132"/>
      <c r="FE52" s="120"/>
      <c r="FF52" s="120"/>
      <c r="FG52" s="123">
        <v>95</v>
      </c>
      <c r="FH52" s="123"/>
      <c r="FI52" s="134"/>
      <c r="FJ52" s="117"/>
      <c r="FK52" s="117">
        <v>105</v>
      </c>
      <c r="FL52" s="289">
        <v>112</v>
      </c>
      <c r="FM52" s="117"/>
      <c r="FN52" s="120"/>
      <c r="FO52" s="120"/>
      <c r="FP52" s="120"/>
      <c r="FQ52" s="120"/>
      <c r="FR52" s="142">
        <v>42193</v>
      </c>
      <c r="FS52" s="143">
        <v>39172</v>
      </c>
      <c r="FT52" s="14"/>
      <c r="FU52" s="14"/>
      <c r="FV52" s="14"/>
      <c r="FW52" s="14"/>
      <c r="FX52" s="14"/>
      <c r="FY52" s="14"/>
      <c r="FZ52" s="14"/>
      <c r="GA52" s="14"/>
      <c r="GB52" s="14"/>
    </row>
    <row r="53" spans="1:184" s="8" customFormat="1" ht="14.25">
      <c r="A53" s="314">
        <v>50</v>
      </c>
      <c r="B53" s="212" t="s">
        <v>438</v>
      </c>
      <c r="C53" s="213" t="s">
        <v>118</v>
      </c>
      <c r="D53" s="146">
        <v>37811</v>
      </c>
      <c r="E53" s="147" t="s">
        <v>439</v>
      </c>
      <c r="F53" s="108" t="s">
        <v>440</v>
      </c>
      <c r="G53" s="109" t="s">
        <v>24</v>
      </c>
      <c r="H53" s="110">
        <f>YEAR(FR53-D53)</f>
        <v>1911</v>
      </c>
      <c r="I53" s="111">
        <f>SUM(H53-1900)</f>
        <v>11</v>
      </c>
      <c r="J53" s="111">
        <f>IF(I53&gt;30,"",I53)</f>
        <v>11</v>
      </c>
      <c r="K53" s="110">
        <f>AVERAGE(L53:M53)</f>
        <v>91.17857142857143</v>
      </c>
      <c r="L53" s="112">
        <f>SUM(P53/O53)</f>
        <v>94.35714285714286</v>
      </c>
      <c r="M53" s="113">
        <f>AVERAGE(Q53:V53)</f>
        <v>88</v>
      </c>
      <c r="N53" s="113" t="str">
        <f>IF(O53&lt;6,"No","Yes")</f>
        <v>Yes</v>
      </c>
      <c r="O53" s="114">
        <f>COUNT(AB53:FQ53)</f>
        <v>14</v>
      </c>
      <c r="P53" s="115">
        <f>SUM(AB53:FQ53)</f>
        <v>1321</v>
      </c>
      <c r="Q53" s="113">
        <f>SMALL(AB53:FQ53,1)</f>
        <v>83</v>
      </c>
      <c r="R53" s="113">
        <f>SMALL(AB53:FQ53,2)</f>
        <v>87</v>
      </c>
      <c r="S53" s="113">
        <f>SMALL(AB53:FQ53,3)</f>
        <v>87</v>
      </c>
      <c r="T53" s="113">
        <f>SMALL(AB53:FQ53,4)</f>
        <v>88</v>
      </c>
      <c r="U53" s="113">
        <f>SMALL(AB53:FQ53,5)</f>
        <v>91</v>
      </c>
      <c r="V53" s="113">
        <f>SMALL(AB53:FQ53,6)</f>
        <v>92</v>
      </c>
      <c r="W53" s="113">
        <f>SMALL(AB53:FQ53,7)</f>
        <v>92</v>
      </c>
      <c r="X53" s="113">
        <f>SMALL(AB53:FQ53,8)</f>
        <v>94</v>
      </c>
      <c r="Y53" s="113">
        <f>SMALL(AB53:FQ53,9)</f>
        <v>95</v>
      </c>
      <c r="Z53" s="113">
        <f>SMALL(AB53:FQ53,10)</f>
        <v>95</v>
      </c>
      <c r="AA53" s="116">
        <f>SUM(O53/28)</f>
        <v>0.5</v>
      </c>
      <c r="AB53" s="116"/>
      <c r="AC53" s="182"/>
      <c r="AD53" s="308"/>
      <c r="AE53" s="308"/>
      <c r="AF53" s="308"/>
      <c r="AG53" s="308"/>
      <c r="AH53" s="179">
        <v>87</v>
      </c>
      <c r="AI53" s="179">
        <v>91</v>
      </c>
      <c r="AJ53" s="308">
        <v>88</v>
      </c>
      <c r="AK53" s="308">
        <v>87</v>
      </c>
      <c r="AL53" s="308"/>
      <c r="AM53" s="308"/>
      <c r="AN53" s="308"/>
      <c r="AO53" s="181"/>
      <c r="AP53" s="181"/>
      <c r="AQ53" s="179"/>
      <c r="AR53" s="182"/>
      <c r="AS53" s="182"/>
      <c r="AT53" s="296"/>
      <c r="AU53" s="296"/>
      <c r="AV53" s="136"/>
      <c r="AW53" s="136"/>
      <c r="AX53" s="136"/>
      <c r="AY53" s="139"/>
      <c r="AZ53" s="139"/>
      <c r="BA53" s="135"/>
      <c r="BB53" s="135"/>
      <c r="BC53" s="138"/>
      <c r="BD53" s="138"/>
      <c r="BE53" s="138"/>
      <c r="BF53" s="138"/>
      <c r="BG53" s="137">
        <v>95</v>
      </c>
      <c r="BH53" s="137">
        <v>92</v>
      </c>
      <c r="BI53" s="296"/>
      <c r="BJ53" s="296"/>
      <c r="BK53" s="296"/>
      <c r="BL53" s="296"/>
      <c r="BM53" s="296"/>
      <c r="BN53" s="182"/>
      <c r="BO53" s="139"/>
      <c r="BP53" s="139"/>
      <c r="BQ53" s="139"/>
      <c r="BR53" s="139"/>
      <c r="BS53" s="139"/>
      <c r="BT53" s="139"/>
      <c r="BU53" s="191"/>
      <c r="BV53" s="191"/>
      <c r="BW53" s="139"/>
      <c r="BX53" s="139"/>
      <c r="BY53" s="179">
        <v>95</v>
      </c>
      <c r="BZ53" s="181"/>
      <c r="CA53" s="181"/>
      <c r="CB53" s="182"/>
      <c r="CC53" s="191"/>
      <c r="CD53" s="191"/>
      <c r="CE53" s="191"/>
      <c r="CF53" s="193"/>
      <c r="CG53" s="182"/>
      <c r="CH53" s="181"/>
      <c r="CI53" s="181"/>
      <c r="CJ53" s="182"/>
      <c r="CK53" s="190"/>
      <c r="CL53" s="190"/>
      <c r="CM53" s="190"/>
      <c r="CN53" s="190"/>
      <c r="CO53" s="179">
        <v>94</v>
      </c>
      <c r="CP53" s="179">
        <v>98</v>
      </c>
      <c r="CQ53" s="191"/>
      <c r="CR53" s="191"/>
      <c r="CS53" s="191"/>
      <c r="CT53" s="180"/>
      <c r="CU53" s="180"/>
      <c r="CV53" s="180"/>
      <c r="CW53" s="181"/>
      <c r="CX53" s="181"/>
      <c r="CY53" s="181"/>
      <c r="CZ53" s="181"/>
      <c r="DA53" s="121"/>
      <c r="DB53" s="121"/>
      <c r="DC53" s="181"/>
      <c r="DD53" s="181"/>
      <c r="DE53" s="181"/>
      <c r="DF53" s="181"/>
      <c r="DG53" s="338"/>
      <c r="DH53" s="338"/>
      <c r="DI53" s="338"/>
      <c r="DJ53" s="187"/>
      <c r="DK53" s="187"/>
      <c r="DL53" s="121"/>
      <c r="DM53" s="121"/>
      <c r="DN53" s="121"/>
      <c r="DO53" s="183"/>
      <c r="DP53" s="184"/>
      <c r="DQ53" s="185">
        <v>107</v>
      </c>
      <c r="DR53" s="186">
        <v>83</v>
      </c>
      <c r="DS53" s="181"/>
      <c r="DT53" s="181"/>
      <c r="DU53" s="187"/>
      <c r="DV53" s="179">
        <v>92</v>
      </c>
      <c r="DW53" s="181"/>
      <c r="DX53" s="181"/>
      <c r="DY53" s="187"/>
      <c r="DZ53" s="179"/>
      <c r="EA53" s="181"/>
      <c r="EB53" s="181"/>
      <c r="EC53" s="188"/>
      <c r="ED53" s="188"/>
      <c r="EE53" s="188"/>
      <c r="EF53" s="188"/>
      <c r="EG53" s="188"/>
      <c r="EH53" s="188"/>
      <c r="EI53" s="189"/>
      <c r="EJ53" s="189"/>
      <c r="EK53" s="189"/>
      <c r="EL53" s="179"/>
      <c r="EM53" s="181"/>
      <c r="EN53" s="181"/>
      <c r="EO53" s="189"/>
      <c r="EP53" s="189"/>
      <c r="EQ53" s="189"/>
      <c r="ER53" s="190"/>
      <c r="ES53" s="190"/>
      <c r="ET53" s="190"/>
      <c r="EU53" s="190"/>
      <c r="EV53" s="190"/>
      <c r="EW53" s="191"/>
      <c r="EX53" s="191"/>
      <c r="EY53" s="181"/>
      <c r="EZ53" s="181"/>
      <c r="FA53" s="179"/>
      <c r="FB53" s="179"/>
      <c r="FC53" s="132"/>
      <c r="FD53" s="132"/>
      <c r="FE53" s="181"/>
      <c r="FF53" s="181"/>
      <c r="FG53" s="184"/>
      <c r="FH53" s="184"/>
      <c r="FI53" s="192"/>
      <c r="FJ53" s="179"/>
      <c r="FK53" s="179">
        <v>101</v>
      </c>
      <c r="FL53" s="291">
        <v>111</v>
      </c>
      <c r="FM53" s="179"/>
      <c r="FN53" s="181"/>
      <c r="FO53" s="181"/>
      <c r="FP53" s="120"/>
      <c r="FQ53" s="120"/>
      <c r="FR53" s="142">
        <v>42193</v>
      </c>
      <c r="FS53" s="143">
        <v>39172</v>
      </c>
      <c r="FT53" s="16"/>
      <c r="FU53" s="16"/>
      <c r="FV53" s="16"/>
      <c r="FW53" s="16"/>
      <c r="FX53" s="16"/>
      <c r="FY53" s="16"/>
      <c r="FZ53" s="16"/>
      <c r="GA53" s="16"/>
      <c r="GB53" s="16"/>
    </row>
    <row r="54" spans="1:184" s="8" customFormat="1" ht="14.25">
      <c r="A54" s="314">
        <v>51</v>
      </c>
      <c r="B54" s="174" t="s">
        <v>203</v>
      </c>
      <c r="C54" s="175" t="s">
        <v>114</v>
      </c>
      <c r="D54" s="106">
        <v>37064</v>
      </c>
      <c r="E54" s="223" t="s">
        <v>204</v>
      </c>
      <c r="F54" s="108" t="s">
        <v>205</v>
      </c>
      <c r="G54" s="170" t="s">
        <v>134</v>
      </c>
      <c r="H54" s="110">
        <f>YEAR(FR54-D54)</f>
        <v>1914</v>
      </c>
      <c r="I54" s="111">
        <f>SUM(H54-1900)</f>
        <v>14</v>
      </c>
      <c r="J54" s="111">
        <f>IF(I54&gt;30,"",I54)</f>
        <v>14</v>
      </c>
      <c r="K54" s="110">
        <f>AVERAGE(L54:M54)</f>
        <v>91.5</v>
      </c>
      <c r="L54" s="112">
        <f>SUM(P54/O54)</f>
        <v>91.5</v>
      </c>
      <c r="M54" s="113">
        <f>AVERAGE(Q54:Z54)</f>
        <v>91.5</v>
      </c>
      <c r="N54" s="113" t="str">
        <f>IF(O54&lt;6,"No","Yes")</f>
        <v>Yes</v>
      </c>
      <c r="O54" s="114">
        <f>COUNT(AB54:FQ54)</f>
        <v>10</v>
      </c>
      <c r="P54" s="115">
        <f>SUM(AB54:FQ54)</f>
        <v>915</v>
      </c>
      <c r="Q54" s="113">
        <f>SMALL(AB54:FQ54,1)</f>
        <v>80</v>
      </c>
      <c r="R54" s="113">
        <f>SMALL(AB54:FQ54,2)</f>
        <v>86</v>
      </c>
      <c r="S54" s="113">
        <f>SMALL(AB54:FQ54,3)</f>
        <v>88</v>
      </c>
      <c r="T54" s="113">
        <f>SMALL(AB54:FQ54,4)</f>
        <v>90</v>
      </c>
      <c r="U54" s="113">
        <f>SMALL(AB54:FQ54,5)</f>
        <v>91</v>
      </c>
      <c r="V54" s="113">
        <f>SMALL(AB54:FQ54,6)</f>
        <v>92</v>
      </c>
      <c r="W54" s="113">
        <f>SMALL(AB54:FQ54,7)</f>
        <v>93</v>
      </c>
      <c r="X54" s="113">
        <f>SMALL(AB54:FQ54,8)</f>
        <v>95</v>
      </c>
      <c r="Y54" s="113">
        <f>SMALL(AB54:FQ54,9)</f>
        <v>95</v>
      </c>
      <c r="Z54" s="113">
        <f>SMALL(AB54:FQ54,10)</f>
        <v>105</v>
      </c>
      <c r="AA54" s="116">
        <f>SUM(O54/28)</f>
        <v>0.35714285714285715</v>
      </c>
      <c r="AB54" s="116"/>
      <c r="AC54" s="140"/>
      <c r="AD54" s="308"/>
      <c r="AE54" s="308"/>
      <c r="AF54" s="308"/>
      <c r="AG54" s="308"/>
      <c r="AH54" s="117"/>
      <c r="AI54" s="133"/>
      <c r="AJ54" s="308"/>
      <c r="AK54" s="308"/>
      <c r="AL54" s="308"/>
      <c r="AM54" s="308"/>
      <c r="AN54" s="308"/>
      <c r="AO54" s="120"/>
      <c r="AP54" s="120"/>
      <c r="AQ54" s="133"/>
      <c r="AR54" s="140"/>
      <c r="AS54" s="140"/>
      <c r="AT54" s="296"/>
      <c r="AU54" s="296"/>
      <c r="AV54" s="136"/>
      <c r="AW54" s="136"/>
      <c r="AX54" s="136"/>
      <c r="AY54" s="139"/>
      <c r="AZ54" s="139"/>
      <c r="BA54" s="135"/>
      <c r="BB54" s="135"/>
      <c r="BC54" s="138"/>
      <c r="BD54" s="138"/>
      <c r="BE54" s="138"/>
      <c r="BF54" s="138"/>
      <c r="BG54" s="137"/>
      <c r="BH54" s="137">
        <v>90</v>
      </c>
      <c r="BI54" s="296"/>
      <c r="BJ54" s="296"/>
      <c r="BK54" s="296"/>
      <c r="BL54" s="296"/>
      <c r="BM54" s="296"/>
      <c r="BN54" s="140"/>
      <c r="BO54" s="139"/>
      <c r="BP54" s="139"/>
      <c r="BQ54" s="139"/>
      <c r="BR54" s="139"/>
      <c r="BS54" s="139"/>
      <c r="BT54" s="139"/>
      <c r="BU54" s="131"/>
      <c r="BV54" s="131"/>
      <c r="BW54" s="139"/>
      <c r="BX54" s="139"/>
      <c r="BY54" s="118">
        <v>91</v>
      </c>
      <c r="BZ54" s="120"/>
      <c r="CA54" s="120"/>
      <c r="CB54" s="140"/>
      <c r="CC54" s="131"/>
      <c r="CD54" s="131"/>
      <c r="CE54" s="131"/>
      <c r="CF54" s="141"/>
      <c r="CG54" s="140">
        <v>95</v>
      </c>
      <c r="CH54" s="120"/>
      <c r="CI54" s="120"/>
      <c r="CJ54" s="140"/>
      <c r="CK54" s="130"/>
      <c r="CL54" s="130"/>
      <c r="CM54" s="130"/>
      <c r="CN54" s="130"/>
      <c r="CO54" s="117">
        <v>86</v>
      </c>
      <c r="CP54" s="118"/>
      <c r="CQ54" s="351"/>
      <c r="CR54" s="351"/>
      <c r="CS54" s="351"/>
      <c r="CT54" s="119"/>
      <c r="CU54" s="119"/>
      <c r="CV54" s="119"/>
      <c r="CW54" s="120"/>
      <c r="CX54" s="120"/>
      <c r="CY54" s="120"/>
      <c r="CZ54" s="120"/>
      <c r="DA54" s="121"/>
      <c r="DB54" s="121"/>
      <c r="DC54" s="120"/>
      <c r="DD54" s="120"/>
      <c r="DE54" s="120"/>
      <c r="DF54" s="120"/>
      <c r="DG54" s="337"/>
      <c r="DH54" s="337"/>
      <c r="DI54" s="337"/>
      <c r="DJ54" s="282"/>
      <c r="DK54" s="282"/>
      <c r="DL54" s="121"/>
      <c r="DM54" s="121"/>
      <c r="DN54" s="121"/>
      <c r="DO54" s="122"/>
      <c r="DP54" s="123"/>
      <c r="DQ54" s="208">
        <v>92</v>
      </c>
      <c r="DR54" s="125">
        <v>80</v>
      </c>
      <c r="DS54" s="120"/>
      <c r="DT54" s="120"/>
      <c r="DU54" s="126"/>
      <c r="DV54" s="127">
        <v>88</v>
      </c>
      <c r="DW54" s="120"/>
      <c r="DX54" s="120"/>
      <c r="DY54" s="126"/>
      <c r="DZ54" s="127"/>
      <c r="EA54" s="120"/>
      <c r="EB54" s="120"/>
      <c r="EC54" s="128"/>
      <c r="ED54" s="128"/>
      <c r="EE54" s="128"/>
      <c r="EF54" s="128"/>
      <c r="EG54" s="128"/>
      <c r="EH54" s="128"/>
      <c r="EI54" s="129"/>
      <c r="EJ54" s="129"/>
      <c r="EK54" s="129"/>
      <c r="EL54" s="127">
        <v>105</v>
      </c>
      <c r="EM54" s="120"/>
      <c r="EN54" s="120"/>
      <c r="EO54" s="129"/>
      <c r="EP54" s="129"/>
      <c r="EQ54" s="129"/>
      <c r="ER54" s="130"/>
      <c r="ES54" s="130"/>
      <c r="ET54" s="130"/>
      <c r="EU54" s="130"/>
      <c r="EV54" s="130"/>
      <c r="EW54" s="131"/>
      <c r="EX54" s="131"/>
      <c r="EY54" s="120"/>
      <c r="EZ54" s="120"/>
      <c r="FA54" s="127"/>
      <c r="FB54" s="117"/>
      <c r="FC54" s="132"/>
      <c r="FD54" s="132"/>
      <c r="FE54" s="120"/>
      <c r="FF54" s="120"/>
      <c r="FG54" s="123">
        <v>95</v>
      </c>
      <c r="FH54" s="123"/>
      <c r="FI54" s="134"/>
      <c r="FJ54" s="117"/>
      <c r="FK54" s="117"/>
      <c r="FL54" s="289">
        <v>93</v>
      </c>
      <c r="FM54" s="117"/>
      <c r="FN54" s="120"/>
      <c r="FO54" s="120"/>
      <c r="FP54" s="120"/>
      <c r="FQ54" s="120"/>
      <c r="FR54" s="142">
        <v>42193</v>
      </c>
      <c r="FS54" s="143">
        <v>39172</v>
      </c>
      <c r="FT54" s="16"/>
      <c r="FU54" s="16"/>
      <c r="FV54" s="16"/>
      <c r="FW54" s="16"/>
      <c r="FX54" s="16"/>
      <c r="FY54" s="16"/>
      <c r="FZ54" s="16"/>
      <c r="GA54" s="16"/>
      <c r="GB54" s="16"/>
    </row>
    <row r="55" spans="1:184" s="8" customFormat="1" ht="14.25">
      <c r="A55" s="314">
        <v>52</v>
      </c>
      <c r="B55" s="204" t="s">
        <v>154</v>
      </c>
      <c r="C55" s="359" t="s">
        <v>113</v>
      </c>
      <c r="D55" s="106">
        <v>36710</v>
      </c>
      <c r="E55" s="202" t="s">
        <v>167</v>
      </c>
      <c r="F55" s="220" t="s">
        <v>165</v>
      </c>
      <c r="G55" s="173" t="s">
        <v>166</v>
      </c>
      <c r="H55" s="110">
        <f>YEAR(FR55-D55)</f>
        <v>1915</v>
      </c>
      <c r="I55" s="111">
        <f>SUM(H55-1900)</f>
        <v>15</v>
      </c>
      <c r="J55" s="111">
        <f>IF(I55&gt;30,"",I55)</f>
        <v>15</v>
      </c>
      <c r="K55" s="110">
        <f>AVERAGE(L55:M55)</f>
        <v>91.53333333333333</v>
      </c>
      <c r="L55" s="112">
        <f>SUM(P55/O55)</f>
        <v>92.66666666666667</v>
      </c>
      <c r="M55" s="113">
        <f>AVERAGE(Q55:Z55)</f>
        <v>90.4</v>
      </c>
      <c r="N55" s="113" t="str">
        <f>IF(O55&lt;10,"No","Yes")</f>
        <v>Yes</v>
      </c>
      <c r="O55" s="114">
        <f>COUNT(AB55:FQ55)</f>
        <v>12</v>
      </c>
      <c r="P55" s="115">
        <f>SUM(AB55:FQ55)</f>
        <v>1112</v>
      </c>
      <c r="Q55" s="113">
        <f>SMALL(AB55:FQ55,1)</f>
        <v>82</v>
      </c>
      <c r="R55" s="113">
        <f>SMALL(AB55:FQ55,2)</f>
        <v>82</v>
      </c>
      <c r="S55" s="113">
        <f>SMALL(AB55:FQ55,3)</f>
        <v>84</v>
      </c>
      <c r="T55" s="113">
        <f>SMALL(AB55:FQ55,4)</f>
        <v>88</v>
      </c>
      <c r="U55" s="113">
        <f>SMALL(AB55:FQ55,5)</f>
        <v>91</v>
      </c>
      <c r="V55" s="113">
        <f>SMALL(AB55:FQ55,6)</f>
        <v>92</v>
      </c>
      <c r="W55" s="113">
        <f>SMALL(AB55:FQ55,7)</f>
        <v>94</v>
      </c>
      <c r="X55" s="113">
        <f>SMALL(AB55:FQ55,8)</f>
        <v>96</v>
      </c>
      <c r="Y55" s="113">
        <f>SMALL(AB55:FQ55,9)</f>
        <v>97</v>
      </c>
      <c r="Z55" s="113">
        <f>SMALL(AB55:FQ55,10)</f>
        <v>98</v>
      </c>
      <c r="AA55" s="116">
        <f>SUM(O55/28)</f>
        <v>0.42857142857142855</v>
      </c>
      <c r="AB55" s="116"/>
      <c r="AC55" s="140"/>
      <c r="AD55" s="308"/>
      <c r="AE55" s="308"/>
      <c r="AF55" s="308"/>
      <c r="AG55" s="308"/>
      <c r="AH55" s="117">
        <v>88</v>
      </c>
      <c r="AI55" s="133">
        <v>102</v>
      </c>
      <c r="AJ55" s="308"/>
      <c r="AK55" s="308"/>
      <c r="AL55" s="308"/>
      <c r="AM55" s="308"/>
      <c r="AN55" s="308"/>
      <c r="AO55" s="120"/>
      <c r="AP55" s="120"/>
      <c r="AQ55" s="133"/>
      <c r="AR55" s="140"/>
      <c r="AS55" s="140"/>
      <c r="AT55" s="296"/>
      <c r="AU55" s="296"/>
      <c r="AV55" s="136">
        <v>82</v>
      </c>
      <c r="AW55" s="136"/>
      <c r="AX55" s="136">
        <v>94</v>
      </c>
      <c r="AY55" s="139"/>
      <c r="AZ55" s="139"/>
      <c r="BA55" s="135"/>
      <c r="BB55" s="135"/>
      <c r="BC55" s="138"/>
      <c r="BD55" s="138"/>
      <c r="BE55" s="138"/>
      <c r="BF55" s="138"/>
      <c r="BG55" s="137">
        <v>92</v>
      </c>
      <c r="BH55" s="137"/>
      <c r="BI55" s="296"/>
      <c r="BJ55" s="296"/>
      <c r="BK55" s="296"/>
      <c r="BL55" s="296"/>
      <c r="BM55" s="296"/>
      <c r="BN55" s="140"/>
      <c r="BO55" s="139"/>
      <c r="BP55" s="139"/>
      <c r="BQ55" s="139"/>
      <c r="BR55" s="139"/>
      <c r="BS55" s="139"/>
      <c r="BT55" s="139"/>
      <c r="BU55" s="131"/>
      <c r="BV55" s="131"/>
      <c r="BW55" s="139"/>
      <c r="BX55" s="139"/>
      <c r="BY55" s="118"/>
      <c r="BZ55" s="120"/>
      <c r="CA55" s="120"/>
      <c r="CB55" s="140"/>
      <c r="CC55" s="131"/>
      <c r="CD55" s="131"/>
      <c r="CE55" s="131"/>
      <c r="CF55" s="141"/>
      <c r="CG55" s="140"/>
      <c r="CH55" s="120"/>
      <c r="CI55" s="120"/>
      <c r="CJ55" s="140"/>
      <c r="CK55" s="130"/>
      <c r="CL55" s="130"/>
      <c r="CM55" s="130"/>
      <c r="CN55" s="130"/>
      <c r="CO55" s="117">
        <v>84</v>
      </c>
      <c r="CP55" s="118">
        <v>82</v>
      </c>
      <c r="CQ55" s="351"/>
      <c r="CR55" s="351"/>
      <c r="CS55" s="351"/>
      <c r="CT55" s="119"/>
      <c r="CU55" s="119"/>
      <c r="CV55" s="119"/>
      <c r="CW55" s="120"/>
      <c r="CX55" s="120"/>
      <c r="CY55" s="120"/>
      <c r="CZ55" s="120"/>
      <c r="DA55" s="121"/>
      <c r="DB55" s="121"/>
      <c r="DC55" s="120"/>
      <c r="DD55" s="120"/>
      <c r="DE55" s="120"/>
      <c r="DF55" s="120"/>
      <c r="DG55" s="337"/>
      <c r="DH55" s="337"/>
      <c r="DI55" s="337"/>
      <c r="DJ55" s="282"/>
      <c r="DK55" s="282"/>
      <c r="DL55" s="121"/>
      <c r="DM55" s="121"/>
      <c r="DN55" s="121"/>
      <c r="DO55" s="122"/>
      <c r="DP55" s="123"/>
      <c r="DQ55" s="124"/>
      <c r="DR55" s="125"/>
      <c r="DS55" s="120"/>
      <c r="DT55" s="120"/>
      <c r="DU55" s="126"/>
      <c r="DV55" s="127"/>
      <c r="DW55" s="120"/>
      <c r="DX55" s="120"/>
      <c r="DY55" s="126"/>
      <c r="DZ55" s="127">
        <v>91</v>
      </c>
      <c r="EA55" s="120"/>
      <c r="EB55" s="120"/>
      <c r="EC55" s="128"/>
      <c r="ED55" s="128"/>
      <c r="EE55" s="128"/>
      <c r="EF55" s="128"/>
      <c r="EG55" s="128"/>
      <c r="EH55" s="128"/>
      <c r="EI55" s="129"/>
      <c r="EJ55" s="129"/>
      <c r="EK55" s="129"/>
      <c r="EL55" s="127"/>
      <c r="EM55" s="120"/>
      <c r="EN55" s="120"/>
      <c r="EO55" s="129"/>
      <c r="EP55" s="129"/>
      <c r="EQ55" s="129"/>
      <c r="ER55" s="130"/>
      <c r="ES55" s="130"/>
      <c r="ET55" s="130"/>
      <c r="EU55" s="130"/>
      <c r="EV55" s="130"/>
      <c r="EW55" s="131"/>
      <c r="EX55" s="131"/>
      <c r="EY55" s="120"/>
      <c r="EZ55" s="120"/>
      <c r="FA55" s="127">
        <v>96</v>
      </c>
      <c r="FB55" s="117"/>
      <c r="FC55" s="132"/>
      <c r="FD55" s="132"/>
      <c r="FE55" s="120"/>
      <c r="FF55" s="120"/>
      <c r="FG55" s="123"/>
      <c r="FH55" s="123"/>
      <c r="FI55" s="134">
        <v>98</v>
      </c>
      <c r="FJ55" s="117"/>
      <c r="FK55" s="117">
        <v>97</v>
      </c>
      <c r="FL55" s="289">
        <v>106</v>
      </c>
      <c r="FM55" s="117"/>
      <c r="FN55" s="120"/>
      <c r="FO55" s="120"/>
      <c r="FP55" s="120"/>
      <c r="FQ55" s="120"/>
      <c r="FR55" s="142">
        <v>42193</v>
      </c>
      <c r="FS55" s="143">
        <v>39172</v>
      </c>
      <c r="FT55" s="16"/>
      <c r="FU55" s="16"/>
      <c r="FV55" s="16"/>
      <c r="FW55" s="16"/>
      <c r="FX55" s="16"/>
      <c r="FY55" s="16"/>
      <c r="FZ55" s="16"/>
      <c r="GA55" s="16"/>
      <c r="GB55" s="16"/>
    </row>
    <row r="56" spans="1:184" s="8" customFormat="1" ht="14.25">
      <c r="A56" s="314">
        <v>53</v>
      </c>
      <c r="B56" s="204" t="s">
        <v>263</v>
      </c>
      <c r="C56" s="205" t="s">
        <v>113</v>
      </c>
      <c r="D56" s="106">
        <v>36511</v>
      </c>
      <c r="E56" s="107" t="s">
        <v>264</v>
      </c>
      <c r="F56" s="108" t="s">
        <v>265</v>
      </c>
      <c r="G56" s="170" t="s">
        <v>10</v>
      </c>
      <c r="H56" s="110">
        <f>YEAR(FR56-D56)</f>
        <v>1915</v>
      </c>
      <c r="I56" s="111">
        <f>SUM(H56-1900)</f>
        <v>15</v>
      </c>
      <c r="J56" s="111">
        <f>IF(I56&gt;30,"",I56)</f>
        <v>15</v>
      </c>
      <c r="K56" s="110">
        <f>AVERAGE(L56:M56)</f>
        <v>91.8</v>
      </c>
      <c r="L56" s="112">
        <f>SUM(P56/O56)</f>
        <v>91.8</v>
      </c>
      <c r="M56" s="113">
        <f>AVERAGE(Q56:Z56)</f>
        <v>91.8</v>
      </c>
      <c r="N56" s="113" t="str">
        <f>IF(O56&lt;10,"No","Yes")</f>
        <v>Yes</v>
      </c>
      <c r="O56" s="114">
        <f>COUNT(AB56:FQ56)</f>
        <v>10</v>
      </c>
      <c r="P56" s="115">
        <f>SUM(AB56:FQ56)</f>
        <v>918</v>
      </c>
      <c r="Q56" s="113">
        <f>SMALL(AB56:FQ56,1)</f>
        <v>79</v>
      </c>
      <c r="R56" s="113">
        <f>SMALL(AB56:FQ56,2)</f>
        <v>88</v>
      </c>
      <c r="S56" s="113">
        <f>SMALL(AB56:FQ56,3)</f>
        <v>89</v>
      </c>
      <c r="T56" s="113">
        <f>SMALL(AB56:FQ56,4)</f>
        <v>90</v>
      </c>
      <c r="U56" s="113">
        <f>SMALL(AB56:FQ56,5)</f>
        <v>91</v>
      </c>
      <c r="V56" s="113">
        <f>SMALL(AB56:FQ56,6)</f>
        <v>92</v>
      </c>
      <c r="W56" s="113">
        <f>SMALL(AB56:FQ56,7)</f>
        <v>93</v>
      </c>
      <c r="X56" s="113">
        <f>SMALL(AB56:FQ56,8)</f>
        <v>98</v>
      </c>
      <c r="Y56" s="113">
        <f>SMALL(AB56:FQ56,9)</f>
        <v>98</v>
      </c>
      <c r="Z56" s="113">
        <f>SMALL(AB56:FQ56,10)</f>
        <v>100</v>
      </c>
      <c r="AA56" s="116">
        <f>SUM(O56/28)</f>
        <v>0.35714285714285715</v>
      </c>
      <c r="AB56" s="116"/>
      <c r="AC56" s="140"/>
      <c r="AD56" s="308"/>
      <c r="AE56" s="308"/>
      <c r="AF56" s="308"/>
      <c r="AG56" s="308"/>
      <c r="AH56" s="117"/>
      <c r="AI56" s="133"/>
      <c r="AJ56" s="308"/>
      <c r="AK56" s="308"/>
      <c r="AL56" s="308"/>
      <c r="AM56" s="308"/>
      <c r="AN56" s="308"/>
      <c r="AO56" s="120"/>
      <c r="AP56" s="120"/>
      <c r="AQ56" s="133"/>
      <c r="AR56" s="140"/>
      <c r="AS56" s="140"/>
      <c r="AT56" s="296"/>
      <c r="AU56" s="296"/>
      <c r="AV56" s="136">
        <v>91</v>
      </c>
      <c r="AW56" s="136"/>
      <c r="AX56" s="136">
        <v>92</v>
      </c>
      <c r="AY56" s="139"/>
      <c r="AZ56" s="139"/>
      <c r="BA56" s="135"/>
      <c r="BB56" s="135"/>
      <c r="BC56" s="138"/>
      <c r="BD56" s="138"/>
      <c r="BE56" s="138"/>
      <c r="BF56" s="138"/>
      <c r="BG56" s="137">
        <v>93</v>
      </c>
      <c r="BH56" s="137">
        <v>98</v>
      </c>
      <c r="BI56" s="296"/>
      <c r="BJ56" s="296"/>
      <c r="BK56" s="296"/>
      <c r="BL56" s="296"/>
      <c r="BM56" s="296"/>
      <c r="BN56" s="140"/>
      <c r="BO56" s="139"/>
      <c r="BP56" s="139"/>
      <c r="BQ56" s="139"/>
      <c r="BR56" s="139"/>
      <c r="BS56" s="139"/>
      <c r="BT56" s="139"/>
      <c r="BU56" s="131"/>
      <c r="BV56" s="131"/>
      <c r="BW56" s="139"/>
      <c r="BX56" s="139"/>
      <c r="BY56" s="118"/>
      <c r="BZ56" s="120"/>
      <c r="CA56" s="120"/>
      <c r="CB56" s="140"/>
      <c r="CC56" s="131"/>
      <c r="CD56" s="131"/>
      <c r="CE56" s="131"/>
      <c r="CF56" s="141">
        <v>79</v>
      </c>
      <c r="CG56" s="140">
        <v>90</v>
      </c>
      <c r="CH56" s="120"/>
      <c r="CI56" s="120"/>
      <c r="CJ56" s="140"/>
      <c r="CK56" s="130"/>
      <c r="CL56" s="130"/>
      <c r="CM56" s="130"/>
      <c r="CN56" s="130"/>
      <c r="CO56" s="117">
        <v>88</v>
      </c>
      <c r="CP56" s="118"/>
      <c r="CQ56" s="351"/>
      <c r="CR56" s="351"/>
      <c r="CS56" s="351"/>
      <c r="CT56" s="119"/>
      <c r="CU56" s="119"/>
      <c r="CV56" s="119"/>
      <c r="CW56" s="120"/>
      <c r="CX56" s="120"/>
      <c r="CY56" s="120"/>
      <c r="CZ56" s="120"/>
      <c r="DA56" s="121"/>
      <c r="DB56" s="121"/>
      <c r="DC56" s="120"/>
      <c r="DD56" s="120"/>
      <c r="DE56" s="120"/>
      <c r="DF56" s="120"/>
      <c r="DG56" s="337"/>
      <c r="DH56" s="337"/>
      <c r="DI56" s="337"/>
      <c r="DJ56" s="282"/>
      <c r="DK56" s="282"/>
      <c r="DL56" s="121"/>
      <c r="DM56" s="121"/>
      <c r="DN56" s="121"/>
      <c r="DO56" s="122"/>
      <c r="DP56" s="123"/>
      <c r="DQ56" s="124"/>
      <c r="DR56" s="125"/>
      <c r="DS56" s="120"/>
      <c r="DT56" s="120"/>
      <c r="DU56" s="126"/>
      <c r="DV56" s="127"/>
      <c r="DW56" s="120"/>
      <c r="DX56" s="120"/>
      <c r="DY56" s="126"/>
      <c r="DZ56" s="127">
        <v>100</v>
      </c>
      <c r="EA56" s="120"/>
      <c r="EB56" s="120"/>
      <c r="EC56" s="128"/>
      <c r="ED56" s="128"/>
      <c r="EE56" s="128"/>
      <c r="EF56" s="128"/>
      <c r="EG56" s="128"/>
      <c r="EH56" s="128"/>
      <c r="EI56" s="129"/>
      <c r="EJ56" s="129"/>
      <c r="EK56" s="129"/>
      <c r="EL56" s="127">
        <v>98</v>
      </c>
      <c r="EM56" s="120"/>
      <c r="EN56" s="120"/>
      <c r="EO56" s="129"/>
      <c r="EP56" s="129"/>
      <c r="EQ56" s="129"/>
      <c r="ER56" s="130"/>
      <c r="ES56" s="130"/>
      <c r="ET56" s="130"/>
      <c r="EU56" s="130"/>
      <c r="EV56" s="130"/>
      <c r="EW56" s="131"/>
      <c r="EX56" s="131"/>
      <c r="EY56" s="120"/>
      <c r="EZ56" s="120"/>
      <c r="FA56" s="127"/>
      <c r="FB56" s="117"/>
      <c r="FC56" s="132"/>
      <c r="FD56" s="132"/>
      <c r="FE56" s="120"/>
      <c r="FF56" s="120"/>
      <c r="FG56" s="123"/>
      <c r="FH56" s="123"/>
      <c r="FI56" s="134"/>
      <c r="FJ56" s="117"/>
      <c r="FK56" s="117">
        <v>89</v>
      </c>
      <c r="FL56" s="289"/>
      <c r="FM56" s="117"/>
      <c r="FN56" s="120"/>
      <c r="FO56" s="120"/>
      <c r="FP56" s="120"/>
      <c r="FQ56" s="120"/>
      <c r="FR56" s="142">
        <v>42193</v>
      </c>
      <c r="FS56" s="143">
        <v>39172</v>
      </c>
      <c r="FT56" s="16"/>
      <c r="FU56" s="16"/>
      <c r="FV56" s="16"/>
      <c r="FW56" s="16"/>
      <c r="FX56" s="16"/>
      <c r="FY56" s="16"/>
      <c r="FZ56" s="16"/>
      <c r="GA56" s="16"/>
      <c r="GB56" s="16"/>
    </row>
    <row r="57" spans="1:184" s="8" customFormat="1" ht="14.25">
      <c r="A57" s="314">
        <v>54</v>
      </c>
      <c r="B57" s="174" t="s">
        <v>479</v>
      </c>
      <c r="C57" s="175" t="s">
        <v>114</v>
      </c>
      <c r="D57" s="106">
        <v>37326</v>
      </c>
      <c r="E57" s="107" t="s">
        <v>480</v>
      </c>
      <c r="F57" s="344" t="s">
        <v>481</v>
      </c>
      <c r="G57" s="176" t="s">
        <v>24</v>
      </c>
      <c r="H57" s="110">
        <f>YEAR(FR57-D57)</f>
        <v>1913</v>
      </c>
      <c r="I57" s="111">
        <f>SUM(H57-1900)</f>
        <v>13</v>
      </c>
      <c r="J57" s="111">
        <f>IF(I57&gt;30,"",I57)</f>
        <v>13</v>
      </c>
      <c r="K57" s="110">
        <f>AVERAGE(L57:M57)</f>
        <v>92.05833333333334</v>
      </c>
      <c r="L57" s="112">
        <f>SUM(P57/O57)</f>
        <v>92.91666666666667</v>
      </c>
      <c r="M57" s="113">
        <f>AVERAGE(Q57:Z57)</f>
        <v>91.2</v>
      </c>
      <c r="N57" s="113" t="str">
        <f>IF(O57&lt;10,"No","Yes")</f>
        <v>Yes</v>
      </c>
      <c r="O57" s="114">
        <f>COUNT(AB57:FQ57)</f>
        <v>12</v>
      </c>
      <c r="P57" s="115">
        <f>SUM(AB57:FQ57)</f>
        <v>1115</v>
      </c>
      <c r="Q57" s="113">
        <f>SMALL(AB57:FQ57,1)</f>
        <v>85</v>
      </c>
      <c r="R57" s="113">
        <f>SMALL(AB57:FQ57,2)</f>
        <v>85</v>
      </c>
      <c r="S57" s="113">
        <f>SMALL(AB57:FQ57,3)</f>
        <v>90</v>
      </c>
      <c r="T57" s="113">
        <f>SMALL(AB57:FQ57,4)</f>
        <v>90</v>
      </c>
      <c r="U57" s="113">
        <f>SMALL(AB57:FQ57,5)</f>
        <v>91</v>
      </c>
      <c r="V57" s="113">
        <f>SMALL(AB57:FQ57,6)</f>
        <v>92</v>
      </c>
      <c r="W57" s="113">
        <f>SMALL(AB57:FQ57,7)</f>
        <v>93</v>
      </c>
      <c r="X57" s="113">
        <f>SMALL(AB57:FQ57,8)</f>
        <v>94</v>
      </c>
      <c r="Y57" s="113">
        <f>SMALL(AB57:FQ57,9)</f>
        <v>96</v>
      </c>
      <c r="Z57" s="113">
        <f>SMALL(AB57:FQ57,10)</f>
        <v>96</v>
      </c>
      <c r="AA57" s="116">
        <f>SUM(O57/28)</f>
        <v>0.42857142857142855</v>
      </c>
      <c r="AB57" s="116"/>
      <c r="AC57" s="140">
        <v>94</v>
      </c>
      <c r="AD57" s="308"/>
      <c r="AE57" s="308"/>
      <c r="AF57" s="308"/>
      <c r="AG57" s="308"/>
      <c r="AH57" s="117">
        <v>92</v>
      </c>
      <c r="AI57" s="133">
        <v>91</v>
      </c>
      <c r="AJ57" s="308">
        <v>85</v>
      </c>
      <c r="AK57" s="308">
        <v>90</v>
      </c>
      <c r="AL57" s="308"/>
      <c r="AM57" s="308"/>
      <c r="AN57" s="308"/>
      <c r="AO57" s="120"/>
      <c r="AP57" s="120"/>
      <c r="AQ57" s="133"/>
      <c r="AR57" s="140"/>
      <c r="AS57" s="140"/>
      <c r="AT57" s="296"/>
      <c r="AU57" s="296"/>
      <c r="AV57" s="136"/>
      <c r="AW57" s="136"/>
      <c r="AX57" s="136"/>
      <c r="AY57" s="139"/>
      <c r="AZ57" s="139"/>
      <c r="BA57" s="135"/>
      <c r="BB57" s="135"/>
      <c r="BC57" s="138"/>
      <c r="BD57" s="138"/>
      <c r="BE57" s="138"/>
      <c r="BF57" s="138"/>
      <c r="BG57" s="137">
        <v>96</v>
      </c>
      <c r="BH57" s="137">
        <v>90</v>
      </c>
      <c r="BI57" s="296"/>
      <c r="BJ57" s="296"/>
      <c r="BK57" s="296"/>
      <c r="BL57" s="296"/>
      <c r="BM57" s="296"/>
      <c r="BN57" s="140"/>
      <c r="BO57" s="139"/>
      <c r="BP57" s="139"/>
      <c r="BQ57" s="139"/>
      <c r="BR57" s="139"/>
      <c r="BS57" s="139"/>
      <c r="BT57" s="139"/>
      <c r="BU57" s="131"/>
      <c r="BV57" s="131"/>
      <c r="BW57" s="139"/>
      <c r="BX57" s="139"/>
      <c r="BY57" s="118">
        <v>106</v>
      </c>
      <c r="BZ57" s="120"/>
      <c r="CA57" s="120"/>
      <c r="CB57" s="140">
        <v>97</v>
      </c>
      <c r="CC57" s="131"/>
      <c r="CD57" s="131"/>
      <c r="CE57" s="131"/>
      <c r="CF57" s="141"/>
      <c r="CG57" s="140">
        <v>96</v>
      </c>
      <c r="CH57" s="120"/>
      <c r="CI57" s="120"/>
      <c r="CJ57" s="140"/>
      <c r="CK57" s="130"/>
      <c r="CL57" s="130"/>
      <c r="CM57" s="130"/>
      <c r="CN57" s="130"/>
      <c r="CO57" s="117">
        <v>93</v>
      </c>
      <c r="CP57" s="118">
        <v>85</v>
      </c>
      <c r="CQ57" s="351"/>
      <c r="CR57" s="351"/>
      <c r="CS57" s="351"/>
      <c r="CT57" s="119"/>
      <c r="CU57" s="119"/>
      <c r="CV57" s="119"/>
      <c r="CW57" s="120"/>
      <c r="CX57" s="120"/>
      <c r="CY57" s="120"/>
      <c r="CZ57" s="120"/>
      <c r="DA57" s="121"/>
      <c r="DB57" s="121"/>
      <c r="DC57" s="120"/>
      <c r="DD57" s="120"/>
      <c r="DE57" s="120"/>
      <c r="DF57" s="120"/>
      <c r="DG57" s="337"/>
      <c r="DH57" s="337"/>
      <c r="DI57" s="337"/>
      <c r="DJ57" s="282"/>
      <c r="DK57" s="282"/>
      <c r="DL57" s="121"/>
      <c r="DM57" s="121"/>
      <c r="DN57" s="121"/>
      <c r="DO57" s="122"/>
      <c r="DP57" s="123"/>
      <c r="DQ57" s="124"/>
      <c r="DR57" s="125"/>
      <c r="DS57" s="120"/>
      <c r="DT57" s="120"/>
      <c r="DU57" s="126"/>
      <c r="DV57" s="127"/>
      <c r="DW57" s="120"/>
      <c r="DX57" s="120"/>
      <c r="DY57" s="126"/>
      <c r="DZ57" s="127"/>
      <c r="EA57" s="120"/>
      <c r="EB57" s="120"/>
      <c r="EC57" s="128"/>
      <c r="ED57" s="128"/>
      <c r="EE57" s="128"/>
      <c r="EF57" s="128"/>
      <c r="EG57" s="128"/>
      <c r="EH57" s="128"/>
      <c r="EI57" s="129"/>
      <c r="EJ57" s="129"/>
      <c r="EK57" s="129"/>
      <c r="EL57" s="127"/>
      <c r="EM57" s="120"/>
      <c r="EN57" s="120"/>
      <c r="EO57" s="129"/>
      <c r="EP57" s="129"/>
      <c r="EQ57" s="129"/>
      <c r="ER57" s="130"/>
      <c r="ES57" s="130"/>
      <c r="ET57" s="130"/>
      <c r="EU57" s="130"/>
      <c r="EV57" s="130"/>
      <c r="EW57" s="131"/>
      <c r="EX57" s="131"/>
      <c r="EY57" s="120"/>
      <c r="EZ57" s="120"/>
      <c r="FA57" s="127"/>
      <c r="FB57" s="117"/>
      <c r="FC57" s="132"/>
      <c r="FD57" s="132"/>
      <c r="FE57" s="120"/>
      <c r="FF57" s="120"/>
      <c r="FG57" s="123"/>
      <c r="FH57" s="123"/>
      <c r="FI57" s="134"/>
      <c r="FJ57" s="117"/>
      <c r="FK57" s="117"/>
      <c r="FL57" s="289"/>
      <c r="FM57" s="117"/>
      <c r="FN57" s="120"/>
      <c r="FO57" s="120"/>
      <c r="FP57" s="120"/>
      <c r="FQ57" s="120"/>
      <c r="FR57" s="142">
        <v>42193</v>
      </c>
      <c r="FS57" s="143">
        <v>39172</v>
      </c>
      <c r="FT57" s="16"/>
      <c r="FU57" s="16"/>
      <c r="FV57" s="16"/>
      <c r="FW57" s="16"/>
      <c r="FX57" s="16"/>
      <c r="FY57" s="16"/>
      <c r="FZ57" s="16"/>
      <c r="GA57" s="16"/>
      <c r="GB57" s="16"/>
    </row>
    <row r="58" spans="1:184" s="8" customFormat="1" ht="14.25">
      <c r="A58" s="314">
        <v>55</v>
      </c>
      <c r="B58" s="243" t="s">
        <v>454</v>
      </c>
      <c r="C58" s="310" t="s">
        <v>113</v>
      </c>
      <c r="D58" s="106">
        <v>36475</v>
      </c>
      <c r="E58" s="199" t="s">
        <v>456</v>
      </c>
      <c r="F58" s="108" t="s">
        <v>455</v>
      </c>
      <c r="G58" s="354" t="s">
        <v>166</v>
      </c>
      <c r="H58" s="110">
        <f>YEAR(FR58-D58)</f>
        <v>1915</v>
      </c>
      <c r="I58" s="111">
        <f>SUM(H58-1900)</f>
        <v>15</v>
      </c>
      <c r="J58" s="111">
        <f>IF(I58&gt;30,"",I58)</f>
        <v>15</v>
      </c>
      <c r="K58" s="110">
        <f>AVERAGE(L58:M58)</f>
        <v>92.2</v>
      </c>
      <c r="L58" s="112">
        <f>SUM(P58/O58)</f>
        <v>92.2</v>
      </c>
      <c r="M58" s="113">
        <f>AVERAGE(Q58:Z58)</f>
        <v>92.2</v>
      </c>
      <c r="N58" s="113" t="str">
        <f>IF(O58&lt;10,"No","Yes")</f>
        <v>Yes</v>
      </c>
      <c r="O58" s="114">
        <f>COUNT(AB58:FQ58)</f>
        <v>10</v>
      </c>
      <c r="P58" s="115">
        <f>SUM(AB58:FQ58)</f>
        <v>922</v>
      </c>
      <c r="Q58" s="113">
        <f>SMALL(AB58:FQ58,1)</f>
        <v>79</v>
      </c>
      <c r="R58" s="113">
        <f>SMALL(AB58:FQ58,2)</f>
        <v>84</v>
      </c>
      <c r="S58" s="113">
        <f>SMALL(AB58:FQ58,3)</f>
        <v>84</v>
      </c>
      <c r="T58" s="113">
        <f>SMALL(AB58:FQ58,4)</f>
        <v>85</v>
      </c>
      <c r="U58" s="113">
        <f>SMALL(AB58:FQ58,5)</f>
        <v>92</v>
      </c>
      <c r="V58" s="113">
        <f>SMALL(AB58:FQ58,6)</f>
        <v>93</v>
      </c>
      <c r="W58" s="113">
        <f>SMALL(AB58:FQ58,7)</f>
        <v>95</v>
      </c>
      <c r="X58" s="113">
        <f>SMALL(AB58:FQ58,8)</f>
        <v>98</v>
      </c>
      <c r="Y58" s="113">
        <f>SMALL(AB58:FQ58,9)</f>
        <v>100</v>
      </c>
      <c r="Z58" s="113">
        <f>SMALL(AB58:FQ58,10)</f>
        <v>112</v>
      </c>
      <c r="AA58" s="116">
        <f>SUM(O58/28)</f>
        <v>0.35714285714285715</v>
      </c>
      <c r="AB58" s="116"/>
      <c r="AC58" s="227"/>
      <c r="AD58" s="308"/>
      <c r="AE58" s="308"/>
      <c r="AF58" s="308"/>
      <c r="AG58" s="308"/>
      <c r="AH58" s="200">
        <v>85</v>
      </c>
      <c r="AI58" s="200">
        <v>93</v>
      </c>
      <c r="AJ58" s="308"/>
      <c r="AK58" s="308"/>
      <c r="AL58" s="308"/>
      <c r="AM58" s="308"/>
      <c r="AN58" s="308"/>
      <c r="AO58" s="201"/>
      <c r="AP58" s="201"/>
      <c r="AQ58" s="200"/>
      <c r="AR58" s="227"/>
      <c r="AS58" s="227"/>
      <c r="AT58" s="296"/>
      <c r="AU58" s="296"/>
      <c r="AV58" s="136"/>
      <c r="AW58" s="136"/>
      <c r="AX58" s="136"/>
      <c r="AY58" s="139"/>
      <c r="AZ58" s="139"/>
      <c r="BA58" s="135"/>
      <c r="BB58" s="135"/>
      <c r="BC58" s="138"/>
      <c r="BD58" s="138"/>
      <c r="BE58" s="138"/>
      <c r="BF58" s="138"/>
      <c r="BG58" s="137"/>
      <c r="BH58" s="137"/>
      <c r="BI58" s="296"/>
      <c r="BJ58" s="296"/>
      <c r="BK58" s="296"/>
      <c r="BL58" s="296"/>
      <c r="BM58" s="296"/>
      <c r="BN58" s="227"/>
      <c r="BO58" s="139"/>
      <c r="BP58" s="139"/>
      <c r="BQ58" s="139"/>
      <c r="BR58" s="139"/>
      <c r="BS58" s="139"/>
      <c r="BT58" s="139"/>
      <c r="BU58" s="235"/>
      <c r="BV58" s="235"/>
      <c r="BW58" s="139"/>
      <c r="BX58" s="139"/>
      <c r="BY58" s="200">
        <v>84</v>
      </c>
      <c r="BZ58" s="201"/>
      <c r="CA58" s="201"/>
      <c r="CB58" s="227"/>
      <c r="CC58" s="235"/>
      <c r="CD58" s="235"/>
      <c r="CE58" s="235"/>
      <c r="CF58" s="237"/>
      <c r="CG58" s="227"/>
      <c r="CH58" s="201"/>
      <c r="CI58" s="201"/>
      <c r="CJ58" s="227"/>
      <c r="CK58" s="234"/>
      <c r="CL58" s="234"/>
      <c r="CM58" s="234"/>
      <c r="CN58" s="234"/>
      <c r="CO58" s="200">
        <v>84</v>
      </c>
      <c r="CP58" s="200">
        <v>79</v>
      </c>
      <c r="CQ58" s="235"/>
      <c r="CR58" s="235"/>
      <c r="CS58" s="235"/>
      <c r="CT58" s="226"/>
      <c r="CU58" s="226"/>
      <c r="CV58" s="226"/>
      <c r="CW58" s="201"/>
      <c r="CX58" s="201"/>
      <c r="CY58" s="201"/>
      <c r="CZ58" s="201"/>
      <c r="DA58" s="121"/>
      <c r="DB58" s="121"/>
      <c r="DC58" s="201"/>
      <c r="DD58" s="201"/>
      <c r="DE58" s="228"/>
      <c r="DF58" s="228"/>
      <c r="DG58" s="340"/>
      <c r="DH58" s="340"/>
      <c r="DI58" s="340"/>
      <c r="DJ58" s="284"/>
      <c r="DK58" s="284"/>
      <c r="DL58" s="121"/>
      <c r="DM58" s="121"/>
      <c r="DN58" s="121"/>
      <c r="DO58" s="229"/>
      <c r="DP58" s="230"/>
      <c r="DQ58" s="214"/>
      <c r="DR58" s="214"/>
      <c r="DS58" s="228"/>
      <c r="DT58" s="228"/>
      <c r="DU58" s="231"/>
      <c r="DV58" s="200"/>
      <c r="DW58" s="201"/>
      <c r="DX58" s="201"/>
      <c r="DY58" s="231"/>
      <c r="DZ58" s="200"/>
      <c r="EA58" s="201"/>
      <c r="EB58" s="201"/>
      <c r="EC58" s="232"/>
      <c r="ED58" s="232"/>
      <c r="EE58" s="232"/>
      <c r="EF58" s="232"/>
      <c r="EG58" s="232"/>
      <c r="EH58" s="232"/>
      <c r="EI58" s="233"/>
      <c r="EJ58" s="233"/>
      <c r="EK58" s="233"/>
      <c r="EL58" s="200"/>
      <c r="EM58" s="201"/>
      <c r="EN58" s="201"/>
      <c r="EO58" s="233"/>
      <c r="EP58" s="233"/>
      <c r="EQ58" s="233"/>
      <c r="ER58" s="234"/>
      <c r="ES58" s="234"/>
      <c r="ET58" s="234"/>
      <c r="EU58" s="234"/>
      <c r="EV58" s="234"/>
      <c r="EW58" s="235"/>
      <c r="EX58" s="235"/>
      <c r="EY58" s="201"/>
      <c r="EZ58" s="201"/>
      <c r="FA58" s="200">
        <v>95</v>
      </c>
      <c r="FB58" s="200"/>
      <c r="FC58" s="132"/>
      <c r="FD58" s="132"/>
      <c r="FE58" s="201"/>
      <c r="FF58" s="201"/>
      <c r="FG58" s="230">
        <v>92</v>
      </c>
      <c r="FH58" s="230"/>
      <c r="FI58" s="236">
        <v>112</v>
      </c>
      <c r="FJ58" s="200"/>
      <c r="FK58" s="200">
        <v>100</v>
      </c>
      <c r="FL58" s="292">
        <v>98</v>
      </c>
      <c r="FM58" s="200"/>
      <c r="FN58" s="201"/>
      <c r="FO58" s="201"/>
      <c r="FP58" s="120"/>
      <c r="FQ58" s="120"/>
      <c r="FR58" s="142">
        <v>42193</v>
      </c>
      <c r="FS58" s="143">
        <v>39172</v>
      </c>
      <c r="FT58" s="16"/>
      <c r="FU58" s="16"/>
      <c r="FV58" s="16"/>
      <c r="FW58" s="16"/>
      <c r="FX58" s="16"/>
      <c r="FY58" s="16"/>
      <c r="FZ58" s="16"/>
      <c r="GA58" s="16"/>
      <c r="GB58" s="16"/>
    </row>
    <row r="59" spans="1:184" s="8" customFormat="1" ht="14.25">
      <c r="A59" s="314">
        <v>56</v>
      </c>
      <c r="B59" s="264" t="s">
        <v>310</v>
      </c>
      <c r="C59" s="265" t="s">
        <v>118</v>
      </c>
      <c r="D59" s="106">
        <v>38425</v>
      </c>
      <c r="E59" s="225">
        <v>791800178</v>
      </c>
      <c r="F59" s="108" t="s">
        <v>522</v>
      </c>
      <c r="G59" s="354" t="s">
        <v>121</v>
      </c>
      <c r="H59" s="110">
        <f>YEAR(FR59-D59)</f>
        <v>1910</v>
      </c>
      <c r="I59" s="111">
        <f>SUM(H59-1900)</f>
        <v>10</v>
      </c>
      <c r="J59" s="111">
        <f>IF(I59&gt;30,"",I59)</f>
        <v>10</v>
      </c>
      <c r="K59" s="110">
        <f>AVERAGE(L59:M59)</f>
        <v>92.22549019607843</v>
      </c>
      <c r="L59" s="112">
        <f>SUM(P59/O59)</f>
        <v>95.11764705882354</v>
      </c>
      <c r="M59" s="113">
        <f>AVERAGE(Q59:V59)</f>
        <v>89.33333333333333</v>
      </c>
      <c r="N59" s="113" t="str">
        <f>IF(O59&lt;6,"No","Yes")</f>
        <v>Yes</v>
      </c>
      <c r="O59" s="114">
        <f>COUNT(AB59:FQ59)</f>
        <v>17</v>
      </c>
      <c r="P59" s="115">
        <f>SUM(AB59:FQ59)</f>
        <v>1617</v>
      </c>
      <c r="Q59" s="113">
        <f>SMALL(AB59:FQ59,1)</f>
        <v>83</v>
      </c>
      <c r="R59" s="113">
        <f>SMALL(AB59:FQ59,2)</f>
        <v>88</v>
      </c>
      <c r="S59" s="113">
        <f>SMALL(AB59:FQ59,3)</f>
        <v>88</v>
      </c>
      <c r="T59" s="113">
        <f>SMALL(AB59:FQ59,4)</f>
        <v>90</v>
      </c>
      <c r="U59" s="113">
        <f>SMALL(AB59:FQ59,5)</f>
        <v>92</v>
      </c>
      <c r="V59" s="113">
        <f>SMALL(AB59:FQ59,6)</f>
        <v>95</v>
      </c>
      <c r="W59" s="113">
        <f>SMALL(AB59:FQ59,7)</f>
        <v>95</v>
      </c>
      <c r="X59" s="113">
        <f>SMALL(AB59:FQ59,8)</f>
        <v>96</v>
      </c>
      <c r="Y59" s="113">
        <f>SMALL(AB59:FQ59,9)</f>
        <v>97</v>
      </c>
      <c r="Z59" s="113">
        <f>SMALL(AB59:FQ59,10)</f>
        <v>97</v>
      </c>
      <c r="AA59" s="116">
        <f>SUM(O59/28)</f>
        <v>0.6071428571428571</v>
      </c>
      <c r="AB59" s="116"/>
      <c r="AC59" s="140"/>
      <c r="AD59" s="308"/>
      <c r="AE59" s="308"/>
      <c r="AF59" s="308"/>
      <c r="AG59" s="308"/>
      <c r="AH59" s="117"/>
      <c r="AI59" s="133">
        <v>88</v>
      </c>
      <c r="AJ59" s="308"/>
      <c r="AK59" s="308"/>
      <c r="AL59" s="308"/>
      <c r="AM59" s="308"/>
      <c r="AN59" s="308"/>
      <c r="AO59" s="120"/>
      <c r="AP59" s="120"/>
      <c r="AQ59" s="133"/>
      <c r="AR59" s="140"/>
      <c r="AS59" s="140"/>
      <c r="AT59" s="296"/>
      <c r="AU59" s="296"/>
      <c r="AV59" s="136">
        <v>100</v>
      </c>
      <c r="AW59" s="136"/>
      <c r="AX59" s="136">
        <v>97</v>
      </c>
      <c r="AY59" s="139"/>
      <c r="AZ59" s="139"/>
      <c r="BA59" s="135">
        <v>97</v>
      </c>
      <c r="BB59" s="135">
        <v>96</v>
      </c>
      <c r="BC59" s="138"/>
      <c r="BD59" s="138"/>
      <c r="BE59" s="138"/>
      <c r="BF59" s="138"/>
      <c r="BG59" s="137"/>
      <c r="BH59" s="137">
        <v>83</v>
      </c>
      <c r="BI59" s="296"/>
      <c r="BJ59" s="296"/>
      <c r="BK59" s="296"/>
      <c r="BL59" s="296"/>
      <c r="BM59" s="296"/>
      <c r="BN59" s="140"/>
      <c r="BO59" s="139"/>
      <c r="BP59" s="139"/>
      <c r="BQ59" s="139"/>
      <c r="BR59" s="139"/>
      <c r="BS59" s="139"/>
      <c r="BT59" s="139"/>
      <c r="BU59" s="131"/>
      <c r="BV59" s="131"/>
      <c r="BW59" s="139"/>
      <c r="BX59" s="139"/>
      <c r="BY59" s="118">
        <v>92</v>
      </c>
      <c r="BZ59" s="120"/>
      <c r="CA59" s="120"/>
      <c r="CB59" s="140"/>
      <c r="CC59" s="131"/>
      <c r="CD59" s="131"/>
      <c r="CE59" s="131"/>
      <c r="CF59" s="141"/>
      <c r="CG59" s="140"/>
      <c r="CH59" s="120">
        <v>88</v>
      </c>
      <c r="CI59" s="120">
        <v>97</v>
      </c>
      <c r="CJ59" s="140"/>
      <c r="CK59" s="130"/>
      <c r="CL59" s="130"/>
      <c r="CM59" s="130"/>
      <c r="CN59" s="130"/>
      <c r="CO59" s="117">
        <v>90</v>
      </c>
      <c r="CP59" s="118">
        <v>98</v>
      </c>
      <c r="CQ59" s="351"/>
      <c r="CR59" s="351"/>
      <c r="CS59" s="351"/>
      <c r="CT59" s="119">
        <v>95</v>
      </c>
      <c r="CU59" s="119">
        <v>98</v>
      </c>
      <c r="CV59" s="119"/>
      <c r="CW59" s="120"/>
      <c r="CX59" s="120"/>
      <c r="CY59" s="120"/>
      <c r="CZ59" s="120"/>
      <c r="DA59" s="121"/>
      <c r="DB59" s="121"/>
      <c r="DC59" s="120"/>
      <c r="DD59" s="120"/>
      <c r="DE59" s="120"/>
      <c r="DF59" s="120"/>
      <c r="DG59" s="337"/>
      <c r="DH59" s="337"/>
      <c r="DI59" s="337"/>
      <c r="DJ59" s="282"/>
      <c r="DK59" s="282"/>
      <c r="DL59" s="121"/>
      <c r="DM59" s="121"/>
      <c r="DN59" s="121"/>
      <c r="DO59" s="122"/>
      <c r="DP59" s="123"/>
      <c r="DQ59" s="124">
        <v>101</v>
      </c>
      <c r="DR59" s="125">
        <v>95</v>
      </c>
      <c r="DS59" s="120"/>
      <c r="DT59" s="120"/>
      <c r="DU59" s="126"/>
      <c r="DV59" s="127"/>
      <c r="DW59" s="120"/>
      <c r="DX59" s="120"/>
      <c r="DY59" s="126"/>
      <c r="DZ59" s="127"/>
      <c r="EA59" s="120"/>
      <c r="EB59" s="120"/>
      <c r="EC59" s="128"/>
      <c r="ED59" s="128"/>
      <c r="EE59" s="128"/>
      <c r="EF59" s="128"/>
      <c r="EG59" s="128"/>
      <c r="EH59" s="128"/>
      <c r="EI59" s="129"/>
      <c r="EJ59" s="129"/>
      <c r="EK59" s="129"/>
      <c r="EL59" s="127"/>
      <c r="EM59" s="120"/>
      <c r="EN59" s="120"/>
      <c r="EO59" s="129"/>
      <c r="EP59" s="129"/>
      <c r="EQ59" s="129"/>
      <c r="ER59" s="130"/>
      <c r="ES59" s="130"/>
      <c r="ET59" s="130"/>
      <c r="EU59" s="130"/>
      <c r="EV59" s="130"/>
      <c r="EW59" s="131"/>
      <c r="EX59" s="131"/>
      <c r="EY59" s="120"/>
      <c r="EZ59" s="120"/>
      <c r="FA59" s="127"/>
      <c r="FB59" s="117"/>
      <c r="FC59" s="132"/>
      <c r="FD59" s="132"/>
      <c r="FE59" s="120"/>
      <c r="FF59" s="120"/>
      <c r="FG59" s="123"/>
      <c r="FH59" s="123"/>
      <c r="FI59" s="134"/>
      <c r="FJ59" s="117"/>
      <c r="FK59" s="117">
        <v>100</v>
      </c>
      <c r="FL59" s="289">
        <v>102</v>
      </c>
      <c r="FM59" s="117"/>
      <c r="FN59" s="120"/>
      <c r="FO59" s="120"/>
      <c r="FP59" s="120"/>
      <c r="FQ59" s="120"/>
      <c r="FR59" s="142">
        <v>42193</v>
      </c>
      <c r="FS59" s="143">
        <v>39172</v>
      </c>
      <c r="FT59" s="16"/>
      <c r="FU59" s="16"/>
      <c r="FV59" s="16"/>
      <c r="FW59" s="16"/>
      <c r="FX59" s="16"/>
      <c r="FY59" s="16"/>
      <c r="FZ59" s="16"/>
      <c r="GA59" s="16"/>
      <c r="GB59" s="16"/>
    </row>
    <row r="60" spans="1:184" s="8" customFormat="1" ht="14.25">
      <c r="A60" s="314">
        <v>57</v>
      </c>
      <c r="B60" s="266" t="s">
        <v>349</v>
      </c>
      <c r="C60" s="267" t="s">
        <v>118</v>
      </c>
      <c r="D60" s="146">
        <v>37753</v>
      </c>
      <c r="E60" s="147" t="s">
        <v>350</v>
      </c>
      <c r="F60" s="108" t="s">
        <v>348</v>
      </c>
      <c r="G60" s="176" t="s">
        <v>71</v>
      </c>
      <c r="H60" s="110">
        <f>YEAR(FR60-D60)</f>
        <v>1912</v>
      </c>
      <c r="I60" s="111">
        <f>SUM(H60-1900)</f>
        <v>12</v>
      </c>
      <c r="J60" s="111">
        <f>IF(I60&gt;30,"",I60)</f>
        <v>12</v>
      </c>
      <c r="K60" s="110">
        <f>AVERAGE(L60:M60)</f>
        <v>94.4375</v>
      </c>
      <c r="L60" s="112">
        <f>SUM(P60/O60)</f>
        <v>96.875</v>
      </c>
      <c r="M60" s="113">
        <f>AVERAGE(Q60:V60)</f>
        <v>92</v>
      </c>
      <c r="N60" s="113" t="str">
        <f>IF(O60&lt;6,"No","Yes")</f>
        <v>Yes</v>
      </c>
      <c r="O60" s="114">
        <f>COUNT(AB60:FQ60)</f>
        <v>16</v>
      </c>
      <c r="P60" s="115">
        <f>SUM(AB60:FQ60)</f>
        <v>1550</v>
      </c>
      <c r="Q60" s="113">
        <f>SMALL(AB60:FQ60,1)</f>
        <v>87</v>
      </c>
      <c r="R60" s="113">
        <f>SMALL(AB60:FQ60,2)</f>
        <v>92</v>
      </c>
      <c r="S60" s="113">
        <f>SMALL(AB60:FQ60,3)</f>
        <v>92</v>
      </c>
      <c r="T60" s="113">
        <f>SMALL(AB60:FQ60,4)</f>
        <v>93</v>
      </c>
      <c r="U60" s="113">
        <f>SMALL(AB60:FQ60,5)</f>
        <v>94</v>
      </c>
      <c r="V60" s="113">
        <f>SMALL(AB60:FQ60,6)</f>
        <v>94</v>
      </c>
      <c r="W60" s="113">
        <f>SMALL(AB60:FQ60,7)</f>
        <v>95</v>
      </c>
      <c r="X60" s="113">
        <f>SMALL(AB60:FQ60,8)</f>
        <v>96</v>
      </c>
      <c r="Y60" s="113">
        <f>SMALL(AB60:FQ60,9)</f>
        <v>96</v>
      </c>
      <c r="Z60" s="113">
        <f>SMALL(AB60:FQ60,10)</f>
        <v>98</v>
      </c>
      <c r="AA60" s="116">
        <f>SUM(O60/28)</f>
        <v>0.5714285714285714</v>
      </c>
      <c r="AB60" s="116"/>
      <c r="AC60" s="182">
        <v>92</v>
      </c>
      <c r="AD60" s="308"/>
      <c r="AE60" s="308"/>
      <c r="AF60" s="308"/>
      <c r="AG60" s="308"/>
      <c r="AH60" s="179"/>
      <c r="AI60" s="179"/>
      <c r="AJ60" s="308"/>
      <c r="AK60" s="308"/>
      <c r="AL60" s="308"/>
      <c r="AM60" s="308"/>
      <c r="AN60" s="308"/>
      <c r="AO60" s="181"/>
      <c r="AP60" s="181"/>
      <c r="AQ60" s="179"/>
      <c r="AR60" s="182"/>
      <c r="AS60" s="182"/>
      <c r="AT60" s="296"/>
      <c r="AU60" s="296"/>
      <c r="AV60" s="136"/>
      <c r="AW60" s="136"/>
      <c r="AX60" s="136"/>
      <c r="AY60" s="139"/>
      <c r="AZ60" s="139"/>
      <c r="BA60" s="135">
        <v>105</v>
      </c>
      <c r="BB60" s="135">
        <v>105</v>
      </c>
      <c r="BC60" s="138"/>
      <c r="BD60" s="138"/>
      <c r="BE60" s="138"/>
      <c r="BF60" s="138"/>
      <c r="BG60" s="137"/>
      <c r="BH60" s="137"/>
      <c r="BI60" s="296"/>
      <c r="BJ60" s="296"/>
      <c r="BK60" s="296"/>
      <c r="BL60" s="296"/>
      <c r="BM60" s="296"/>
      <c r="BN60" s="182">
        <v>87</v>
      </c>
      <c r="BO60" s="139"/>
      <c r="BP60" s="139"/>
      <c r="BQ60" s="139"/>
      <c r="BR60" s="139"/>
      <c r="BS60" s="139"/>
      <c r="BT60" s="139"/>
      <c r="BU60" s="191"/>
      <c r="BV60" s="191"/>
      <c r="BW60" s="139"/>
      <c r="BX60" s="139"/>
      <c r="BY60" s="179"/>
      <c r="BZ60" s="181"/>
      <c r="CA60" s="181"/>
      <c r="CB60" s="182"/>
      <c r="CC60" s="191"/>
      <c r="CD60" s="191"/>
      <c r="CE60" s="191"/>
      <c r="CF60" s="193"/>
      <c r="CG60" s="182">
        <v>92</v>
      </c>
      <c r="CH60" s="181"/>
      <c r="CI60" s="181"/>
      <c r="CJ60" s="182"/>
      <c r="CK60" s="190"/>
      <c r="CL60" s="190"/>
      <c r="CM60" s="190"/>
      <c r="CN60" s="190"/>
      <c r="CO60" s="179"/>
      <c r="CP60" s="179">
        <v>96</v>
      </c>
      <c r="CQ60" s="191"/>
      <c r="CR60" s="191"/>
      <c r="CS60" s="191"/>
      <c r="CT60" s="180">
        <v>93</v>
      </c>
      <c r="CU60" s="180">
        <v>95</v>
      </c>
      <c r="CV60" s="180"/>
      <c r="CW60" s="181"/>
      <c r="CX60" s="181"/>
      <c r="CY60" s="181"/>
      <c r="CZ60" s="181"/>
      <c r="DA60" s="121"/>
      <c r="DB60" s="121"/>
      <c r="DC60" s="181"/>
      <c r="DD60" s="181"/>
      <c r="DE60" s="181"/>
      <c r="DF60" s="181"/>
      <c r="DG60" s="338"/>
      <c r="DH60" s="338"/>
      <c r="DI60" s="338"/>
      <c r="DJ60" s="187"/>
      <c r="DK60" s="187"/>
      <c r="DL60" s="121"/>
      <c r="DM60" s="121"/>
      <c r="DN60" s="121"/>
      <c r="DO60" s="183"/>
      <c r="DP60" s="184"/>
      <c r="DQ60" s="185">
        <v>99</v>
      </c>
      <c r="DR60" s="186">
        <v>99</v>
      </c>
      <c r="DS60" s="181"/>
      <c r="DT60" s="181"/>
      <c r="DU60" s="187"/>
      <c r="DV60" s="179"/>
      <c r="DW60" s="181"/>
      <c r="DX60" s="181"/>
      <c r="DY60" s="187"/>
      <c r="DZ60" s="179">
        <v>94</v>
      </c>
      <c r="EA60" s="181"/>
      <c r="EB60" s="181"/>
      <c r="EC60" s="188"/>
      <c r="ED60" s="188"/>
      <c r="EE60" s="188"/>
      <c r="EF60" s="188"/>
      <c r="EG60" s="188"/>
      <c r="EH60" s="188"/>
      <c r="EI60" s="189"/>
      <c r="EJ60" s="189"/>
      <c r="EK60" s="189"/>
      <c r="EL60" s="179">
        <v>96</v>
      </c>
      <c r="EM60" s="181"/>
      <c r="EN60" s="181"/>
      <c r="EO60" s="189"/>
      <c r="EP60" s="189"/>
      <c r="EQ60" s="189"/>
      <c r="ER60" s="190"/>
      <c r="ES60" s="190"/>
      <c r="ET60" s="190"/>
      <c r="EU60" s="190"/>
      <c r="EV60" s="190"/>
      <c r="EW60" s="191">
        <v>100</v>
      </c>
      <c r="EX60" s="191">
        <v>94</v>
      </c>
      <c r="EY60" s="181"/>
      <c r="EZ60" s="181"/>
      <c r="FA60" s="179">
        <v>98</v>
      </c>
      <c r="FB60" s="179">
        <v>105</v>
      </c>
      <c r="FC60" s="132"/>
      <c r="FD60" s="132"/>
      <c r="FE60" s="181"/>
      <c r="FF60" s="181"/>
      <c r="FG60" s="184"/>
      <c r="FH60" s="184"/>
      <c r="FI60" s="192"/>
      <c r="FJ60" s="179"/>
      <c r="FK60" s="179"/>
      <c r="FL60" s="291"/>
      <c r="FM60" s="179"/>
      <c r="FN60" s="181"/>
      <c r="FO60" s="181"/>
      <c r="FP60" s="181"/>
      <c r="FQ60" s="181"/>
      <c r="FR60" s="142">
        <v>42193</v>
      </c>
      <c r="FS60" s="143">
        <v>39172</v>
      </c>
      <c r="FT60" s="16"/>
      <c r="FU60" s="16"/>
      <c r="FV60" s="16"/>
      <c r="FW60" s="16"/>
      <c r="FX60" s="16"/>
      <c r="FY60" s="16"/>
      <c r="FZ60" s="16"/>
      <c r="GA60" s="16"/>
      <c r="GB60" s="16"/>
    </row>
    <row r="61" spans="1:184" s="8" customFormat="1" ht="14.25">
      <c r="A61" s="314">
        <v>58</v>
      </c>
      <c r="B61" s="174" t="s">
        <v>465</v>
      </c>
      <c r="C61" s="333" t="s">
        <v>468</v>
      </c>
      <c r="D61" s="106">
        <v>36804</v>
      </c>
      <c r="E61" s="259" t="s">
        <v>466</v>
      </c>
      <c r="F61" s="108" t="s">
        <v>467</v>
      </c>
      <c r="G61" s="151" t="s">
        <v>16</v>
      </c>
      <c r="H61" s="110">
        <f>YEAR(FR61-D61)</f>
        <v>1914</v>
      </c>
      <c r="I61" s="111">
        <f>SUM(H61-1900)</f>
        <v>14</v>
      </c>
      <c r="J61" s="111">
        <f>IF(I61&gt;30,"",I61)</f>
        <v>14</v>
      </c>
      <c r="K61" s="110">
        <f>AVERAGE(L61:M61)</f>
        <v>94.54166666666666</v>
      </c>
      <c r="L61" s="112">
        <f>SUM(P61/O61)</f>
        <v>95.75</v>
      </c>
      <c r="M61" s="113">
        <f>AVERAGE(Q61:V61)</f>
        <v>93.33333333333333</v>
      </c>
      <c r="N61" s="113" t="str">
        <f>IF(O61&lt;6,"No","Yes")</f>
        <v>Yes</v>
      </c>
      <c r="O61" s="114">
        <f>COUNT(AB61:FQ61)</f>
        <v>8</v>
      </c>
      <c r="P61" s="115">
        <f>SUM(AB61:FQ61)</f>
        <v>766</v>
      </c>
      <c r="Q61" s="113">
        <f>SMALL(AB61:FQ61,1)</f>
        <v>88</v>
      </c>
      <c r="R61" s="113">
        <f>SMALL(AB61:FQ61,2)</f>
        <v>90</v>
      </c>
      <c r="S61" s="113">
        <f>SMALL(AB61:FQ61,3)</f>
        <v>90</v>
      </c>
      <c r="T61" s="113">
        <f>SMALL(AB61:FQ61,4)</f>
        <v>92</v>
      </c>
      <c r="U61" s="113">
        <f>SMALL(AB61:FQ61,5)</f>
        <v>100</v>
      </c>
      <c r="V61" s="113">
        <f>SMALL(AB61:FQ61,6)</f>
        <v>100</v>
      </c>
      <c r="W61" s="113">
        <f>SMALL(AB61:FQ61,7)</f>
        <v>101</v>
      </c>
      <c r="X61" s="113">
        <f>SMALL(AB61:FQ61,8)</f>
        <v>105</v>
      </c>
      <c r="Y61" s="113" t="e">
        <f>SMALL(AB61:FQ61,9)</f>
        <v>#NUM!</v>
      </c>
      <c r="Z61" s="113" t="e">
        <f>SMALL(AB61:FQ61,10)</f>
        <v>#NUM!</v>
      </c>
      <c r="AA61" s="116">
        <f>SUM(O61/28)</f>
        <v>0.2857142857142857</v>
      </c>
      <c r="AB61" s="116"/>
      <c r="AC61" s="140"/>
      <c r="AD61" s="308"/>
      <c r="AE61" s="308"/>
      <c r="AF61" s="308"/>
      <c r="AG61" s="308"/>
      <c r="AH61" s="117">
        <v>101</v>
      </c>
      <c r="AI61" s="133"/>
      <c r="AJ61" s="308"/>
      <c r="AK61" s="308"/>
      <c r="AL61" s="308"/>
      <c r="AM61" s="308"/>
      <c r="AN61" s="308"/>
      <c r="AO61" s="120"/>
      <c r="AP61" s="120"/>
      <c r="AQ61" s="133"/>
      <c r="AR61" s="140"/>
      <c r="AS61" s="140"/>
      <c r="AT61" s="296"/>
      <c r="AU61" s="296"/>
      <c r="AV61" s="136"/>
      <c r="AW61" s="136"/>
      <c r="AX61" s="136"/>
      <c r="AY61" s="139"/>
      <c r="AZ61" s="139"/>
      <c r="BA61" s="135"/>
      <c r="BB61" s="135"/>
      <c r="BC61" s="138"/>
      <c r="BD61" s="138"/>
      <c r="BE61" s="138"/>
      <c r="BF61" s="138"/>
      <c r="BG61" s="137"/>
      <c r="BH61" s="137"/>
      <c r="BI61" s="296"/>
      <c r="BJ61" s="296"/>
      <c r="BK61" s="296"/>
      <c r="BL61" s="296"/>
      <c r="BM61" s="296"/>
      <c r="BN61" s="140"/>
      <c r="BO61" s="139"/>
      <c r="BP61" s="139"/>
      <c r="BQ61" s="139"/>
      <c r="BR61" s="139"/>
      <c r="BS61" s="139"/>
      <c r="BT61" s="139"/>
      <c r="BU61" s="131"/>
      <c r="BV61" s="131"/>
      <c r="BW61" s="139"/>
      <c r="BX61" s="139"/>
      <c r="BY61" s="118"/>
      <c r="BZ61" s="120"/>
      <c r="CA61" s="120"/>
      <c r="CB61" s="140"/>
      <c r="CC61" s="131"/>
      <c r="CD61" s="131"/>
      <c r="CE61" s="131"/>
      <c r="CF61" s="141"/>
      <c r="CG61" s="140"/>
      <c r="CH61" s="120"/>
      <c r="CI61" s="120"/>
      <c r="CJ61" s="140"/>
      <c r="CK61" s="130"/>
      <c r="CL61" s="130"/>
      <c r="CM61" s="130"/>
      <c r="CN61" s="130"/>
      <c r="CO61" s="117">
        <v>90</v>
      </c>
      <c r="CP61" s="118">
        <v>88</v>
      </c>
      <c r="CQ61" s="351"/>
      <c r="CR61" s="351"/>
      <c r="CS61" s="351"/>
      <c r="CT61" s="119"/>
      <c r="CU61" s="119"/>
      <c r="CV61" s="119"/>
      <c r="CW61" s="120"/>
      <c r="CX61" s="120"/>
      <c r="CY61" s="120"/>
      <c r="CZ61" s="120"/>
      <c r="DA61" s="121"/>
      <c r="DB61" s="121"/>
      <c r="DC61" s="120"/>
      <c r="DD61" s="120"/>
      <c r="DE61" s="120"/>
      <c r="DF61" s="120"/>
      <c r="DG61" s="337"/>
      <c r="DH61" s="337"/>
      <c r="DI61" s="337"/>
      <c r="DJ61" s="282"/>
      <c r="DK61" s="282"/>
      <c r="DL61" s="121"/>
      <c r="DM61" s="121"/>
      <c r="DN61" s="121"/>
      <c r="DO61" s="122"/>
      <c r="DP61" s="123"/>
      <c r="DQ61" s="124"/>
      <c r="DR61" s="125"/>
      <c r="DS61" s="120"/>
      <c r="DT61" s="120"/>
      <c r="DU61" s="126"/>
      <c r="DV61" s="127"/>
      <c r="DW61" s="120"/>
      <c r="DX61" s="120"/>
      <c r="DY61" s="126"/>
      <c r="DZ61" s="127">
        <v>100</v>
      </c>
      <c r="EA61" s="120"/>
      <c r="EB61" s="120"/>
      <c r="EC61" s="128"/>
      <c r="ED61" s="128"/>
      <c r="EE61" s="128"/>
      <c r="EF61" s="128"/>
      <c r="EG61" s="128"/>
      <c r="EH61" s="128"/>
      <c r="EI61" s="129"/>
      <c r="EJ61" s="129"/>
      <c r="EK61" s="129"/>
      <c r="EL61" s="127"/>
      <c r="EM61" s="120"/>
      <c r="EN61" s="120"/>
      <c r="EO61" s="129"/>
      <c r="EP61" s="129"/>
      <c r="EQ61" s="129"/>
      <c r="ER61" s="130"/>
      <c r="ES61" s="130"/>
      <c r="ET61" s="130"/>
      <c r="EU61" s="130"/>
      <c r="EV61" s="130"/>
      <c r="EW61" s="131"/>
      <c r="EX61" s="131"/>
      <c r="EY61" s="120"/>
      <c r="EZ61" s="120"/>
      <c r="FA61" s="127">
        <v>92</v>
      </c>
      <c r="FB61" s="117">
        <v>90</v>
      </c>
      <c r="FC61" s="132"/>
      <c r="FD61" s="132"/>
      <c r="FE61" s="120"/>
      <c r="FF61" s="120"/>
      <c r="FG61" s="123"/>
      <c r="FH61" s="123"/>
      <c r="FI61" s="134"/>
      <c r="FJ61" s="117"/>
      <c r="FK61" s="117">
        <v>100</v>
      </c>
      <c r="FL61" s="289"/>
      <c r="FM61" s="117">
        <v>105</v>
      </c>
      <c r="FN61" s="120"/>
      <c r="FO61" s="120"/>
      <c r="FP61" s="120"/>
      <c r="FQ61" s="120"/>
      <c r="FR61" s="142">
        <v>42193</v>
      </c>
      <c r="FS61" s="143">
        <v>39172</v>
      </c>
      <c r="FT61" s="16"/>
      <c r="FU61" s="16"/>
      <c r="FV61" s="16"/>
      <c r="FW61" s="16"/>
      <c r="FX61" s="16"/>
      <c r="FY61" s="16"/>
      <c r="FZ61" s="16"/>
      <c r="GA61" s="16"/>
      <c r="GB61" s="16"/>
    </row>
    <row r="62" spans="1:184" s="8" customFormat="1" ht="14.25">
      <c r="A62" s="314">
        <v>59</v>
      </c>
      <c r="B62" s="218" t="s">
        <v>156</v>
      </c>
      <c r="C62" s="269" t="s">
        <v>118</v>
      </c>
      <c r="D62" s="106">
        <v>38117</v>
      </c>
      <c r="E62" s="259" t="s">
        <v>255</v>
      </c>
      <c r="F62" s="108" t="s">
        <v>256</v>
      </c>
      <c r="G62" s="151" t="s">
        <v>71</v>
      </c>
      <c r="H62" s="110">
        <f>YEAR(FR62-D62)</f>
        <v>1911</v>
      </c>
      <c r="I62" s="111">
        <f>SUM(H62-1900)</f>
        <v>11</v>
      </c>
      <c r="J62" s="111">
        <f>IF(I62&gt;30,"",I62)</f>
        <v>11</v>
      </c>
      <c r="K62" s="110">
        <f>AVERAGE(L62:M62)</f>
        <v>95.66666666666667</v>
      </c>
      <c r="L62" s="112">
        <f>SUM(P62/O62)</f>
        <v>95.66666666666667</v>
      </c>
      <c r="M62" s="113">
        <f>AVERAGE(Q62:V62)</f>
        <v>95.66666666666667</v>
      </c>
      <c r="N62" s="113" t="str">
        <f>IF(O62&lt;6,"No","Yes")</f>
        <v>Yes</v>
      </c>
      <c r="O62" s="114">
        <f>COUNT(AB62:FQ62)</f>
        <v>6</v>
      </c>
      <c r="P62" s="115">
        <f>SUM(AB62:FQ62)</f>
        <v>574</v>
      </c>
      <c r="Q62" s="113">
        <f>SMALL(AB62:FQ62,1)</f>
        <v>85</v>
      </c>
      <c r="R62" s="113">
        <f>SMALL(AB62:FQ62,2)</f>
        <v>88</v>
      </c>
      <c r="S62" s="113">
        <f>SMALL(AB62:FQ62,3)</f>
        <v>94</v>
      </c>
      <c r="T62" s="113">
        <f>SMALL(AB62:FQ62,4)</f>
        <v>96</v>
      </c>
      <c r="U62" s="113">
        <f>SMALL(AB62:FQ62,5)</f>
        <v>99</v>
      </c>
      <c r="V62" s="113">
        <f>SMALL(AB62:FQ62,6)</f>
        <v>112</v>
      </c>
      <c r="W62" s="113" t="e">
        <f>SMALL(AB62:FQ62,7)</f>
        <v>#NUM!</v>
      </c>
      <c r="X62" s="113" t="e">
        <f>SMALL(AB62:FQ62,8)</f>
        <v>#NUM!</v>
      </c>
      <c r="Y62" s="113" t="e">
        <f>SMALL(AB62:FQ62,9)</f>
        <v>#NUM!</v>
      </c>
      <c r="Z62" s="113" t="e">
        <f>SMALL(AB62:FQ62,10)</f>
        <v>#NUM!</v>
      </c>
      <c r="AA62" s="116">
        <f>SUM(O62/28)</f>
        <v>0.21428571428571427</v>
      </c>
      <c r="AB62" s="116"/>
      <c r="AC62" s="140"/>
      <c r="AD62" s="308"/>
      <c r="AE62" s="308"/>
      <c r="AF62" s="308"/>
      <c r="AG62" s="308"/>
      <c r="AH62" s="117">
        <v>94</v>
      </c>
      <c r="AI62" s="133"/>
      <c r="AJ62" s="308"/>
      <c r="AK62" s="308"/>
      <c r="AL62" s="308"/>
      <c r="AM62" s="308"/>
      <c r="AN62" s="308"/>
      <c r="AO62" s="120"/>
      <c r="AP62" s="120"/>
      <c r="AQ62" s="133"/>
      <c r="AR62" s="140"/>
      <c r="AS62" s="140"/>
      <c r="AT62" s="296"/>
      <c r="AU62" s="296"/>
      <c r="AV62" s="136">
        <v>99</v>
      </c>
      <c r="AW62" s="136"/>
      <c r="AX62" s="136">
        <v>112</v>
      </c>
      <c r="AY62" s="139"/>
      <c r="AZ62" s="139"/>
      <c r="BA62" s="135"/>
      <c r="BB62" s="135"/>
      <c r="BC62" s="138"/>
      <c r="BD62" s="138"/>
      <c r="BE62" s="138"/>
      <c r="BF62" s="138"/>
      <c r="BG62" s="137">
        <v>96</v>
      </c>
      <c r="BH62" s="137"/>
      <c r="BI62" s="296"/>
      <c r="BJ62" s="296"/>
      <c r="BK62" s="296"/>
      <c r="BL62" s="296"/>
      <c r="BM62" s="296"/>
      <c r="BN62" s="140"/>
      <c r="BO62" s="139"/>
      <c r="BP62" s="139"/>
      <c r="BQ62" s="139"/>
      <c r="BR62" s="139"/>
      <c r="BS62" s="139"/>
      <c r="BT62" s="139"/>
      <c r="BU62" s="131"/>
      <c r="BV62" s="131"/>
      <c r="BW62" s="139"/>
      <c r="BX62" s="139"/>
      <c r="BY62" s="118"/>
      <c r="BZ62" s="120"/>
      <c r="CA62" s="120"/>
      <c r="CB62" s="140"/>
      <c r="CC62" s="131"/>
      <c r="CD62" s="131"/>
      <c r="CE62" s="131"/>
      <c r="CF62" s="141"/>
      <c r="CG62" s="140"/>
      <c r="CH62" s="120"/>
      <c r="CI62" s="120"/>
      <c r="CJ62" s="140"/>
      <c r="CK62" s="130"/>
      <c r="CL62" s="130"/>
      <c r="CM62" s="130"/>
      <c r="CN62" s="130"/>
      <c r="CO62" s="117"/>
      <c r="CP62" s="118">
        <v>85</v>
      </c>
      <c r="CQ62" s="351"/>
      <c r="CR62" s="351"/>
      <c r="CS62" s="351"/>
      <c r="CT62" s="119"/>
      <c r="CU62" s="119"/>
      <c r="CV62" s="119"/>
      <c r="CW62" s="120"/>
      <c r="CX62" s="120"/>
      <c r="CY62" s="120"/>
      <c r="CZ62" s="120"/>
      <c r="DA62" s="121"/>
      <c r="DB62" s="121"/>
      <c r="DC62" s="120"/>
      <c r="DD62" s="120"/>
      <c r="DE62" s="120"/>
      <c r="DF62" s="120"/>
      <c r="DG62" s="337"/>
      <c r="DH62" s="337"/>
      <c r="DI62" s="337"/>
      <c r="DJ62" s="282"/>
      <c r="DK62" s="282"/>
      <c r="DL62" s="121"/>
      <c r="DM62" s="121"/>
      <c r="DN62" s="121"/>
      <c r="DO62" s="122"/>
      <c r="DP62" s="123"/>
      <c r="DQ62" s="124"/>
      <c r="DR62" s="125"/>
      <c r="DS62" s="120"/>
      <c r="DT62" s="120"/>
      <c r="DU62" s="126"/>
      <c r="DV62" s="127"/>
      <c r="DW62" s="120"/>
      <c r="DX62" s="120"/>
      <c r="DY62" s="126"/>
      <c r="DZ62" s="127">
        <v>88</v>
      </c>
      <c r="EA62" s="120"/>
      <c r="EB62" s="120"/>
      <c r="EC62" s="128"/>
      <c r="ED62" s="128"/>
      <c r="EE62" s="128"/>
      <c r="EF62" s="128"/>
      <c r="EG62" s="128"/>
      <c r="EH62" s="128"/>
      <c r="EI62" s="129"/>
      <c r="EJ62" s="129"/>
      <c r="EK62" s="129"/>
      <c r="EL62" s="127"/>
      <c r="EM62" s="120"/>
      <c r="EN62" s="120"/>
      <c r="EO62" s="129"/>
      <c r="EP62" s="129"/>
      <c r="EQ62" s="129"/>
      <c r="ER62" s="130"/>
      <c r="ES62" s="130"/>
      <c r="ET62" s="130"/>
      <c r="EU62" s="130"/>
      <c r="EV62" s="130"/>
      <c r="EW62" s="131"/>
      <c r="EX62" s="131"/>
      <c r="EY62" s="120"/>
      <c r="EZ62" s="120"/>
      <c r="FA62" s="127"/>
      <c r="FB62" s="117"/>
      <c r="FC62" s="132"/>
      <c r="FD62" s="132"/>
      <c r="FE62" s="120"/>
      <c r="FF62" s="120"/>
      <c r="FG62" s="123"/>
      <c r="FH62" s="123"/>
      <c r="FI62" s="134"/>
      <c r="FJ62" s="117"/>
      <c r="FK62" s="117"/>
      <c r="FL62" s="289"/>
      <c r="FM62" s="117"/>
      <c r="FN62" s="120"/>
      <c r="FO62" s="120"/>
      <c r="FP62" s="120"/>
      <c r="FQ62" s="120"/>
      <c r="FR62" s="142">
        <v>42193</v>
      </c>
      <c r="FS62" s="143">
        <v>39172</v>
      </c>
      <c r="FT62" s="16"/>
      <c r="FU62" s="16"/>
      <c r="FV62" s="16"/>
      <c r="FW62" s="16"/>
      <c r="FX62" s="16"/>
      <c r="FY62" s="16"/>
      <c r="FZ62" s="16"/>
      <c r="GA62" s="16"/>
      <c r="GB62" s="16"/>
    </row>
    <row r="63" spans="1:184" s="8" customFormat="1" ht="14.25">
      <c r="A63" s="314">
        <v>60</v>
      </c>
      <c r="B63" s="285" t="s">
        <v>381</v>
      </c>
      <c r="C63" s="286" t="s">
        <v>403</v>
      </c>
      <c r="D63" s="146">
        <v>37648</v>
      </c>
      <c r="E63" s="107" t="s">
        <v>290</v>
      </c>
      <c r="F63" s="360" t="s">
        <v>291</v>
      </c>
      <c r="G63" s="176" t="s">
        <v>56</v>
      </c>
      <c r="H63" s="110">
        <f>YEAR(FR63-D63)</f>
        <v>1912</v>
      </c>
      <c r="I63" s="111">
        <f>SUM(H63-1900)</f>
        <v>12</v>
      </c>
      <c r="J63" s="111">
        <f>IF(I63&gt;30,"",I63)</f>
        <v>12</v>
      </c>
      <c r="K63" s="110">
        <f>AVERAGE(L63:M63)</f>
        <v>95.75</v>
      </c>
      <c r="L63" s="112">
        <f>SUM(P63/O63)</f>
        <v>99</v>
      </c>
      <c r="M63" s="113">
        <f>AVERAGE(Q63:V63)</f>
        <v>92.5</v>
      </c>
      <c r="N63" s="113" t="str">
        <f>IF(O63&lt;6,"No","Yes")</f>
        <v>Yes</v>
      </c>
      <c r="O63" s="114">
        <f>COUNT(AB63:FQ63)</f>
        <v>11</v>
      </c>
      <c r="P63" s="115">
        <f>SUM(AB63:FQ63)</f>
        <v>1089</v>
      </c>
      <c r="Q63" s="113">
        <f>SMALL(AB63:FQ63,1)</f>
        <v>88</v>
      </c>
      <c r="R63" s="113">
        <f>SMALL(AB63:FQ63,2)</f>
        <v>90</v>
      </c>
      <c r="S63" s="113">
        <f>SMALL(AB63:FQ63,3)</f>
        <v>91</v>
      </c>
      <c r="T63" s="113">
        <f>SMALL(AB63:FQ63,4)</f>
        <v>92</v>
      </c>
      <c r="U63" s="113">
        <f>SMALL(AB63:FQ63,5)</f>
        <v>94</v>
      </c>
      <c r="V63" s="113">
        <f>SMALL(AB63:FQ63,6)</f>
        <v>100</v>
      </c>
      <c r="W63" s="113">
        <f>SMALL(AB63:FQ63,7)</f>
        <v>101</v>
      </c>
      <c r="X63" s="113">
        <f>SMALL(AB63:FQ63,8)</f>
        <v>103</v>
      </c>
      <c r="Y63" s="113">
        <f>SMALL(AB63:FQ63,9)</f>
        <v>108</v>
      </c>
      <c r="Z63" s="113">
        <f>SMALL(AB63:FQ63,10)</f>
        <v>109</v>
      </c>
      <c r="AA63" s="116">
        <f>SUM(O63/28)</f>
        <v>0.39285714285714285</v>
      </c>
      <c r="AB63" s="116"/>
      <c r="AC63" s="140">
        <v>91</v>
      </c>
      <c r="AD63" s="308"/>
      <c r="AE63" s="308"/>
      <c r="AF63" s="308"/>
      <c r="AG63" s="308"/>
      <c r="AH63" s="117"/>
      <c r="AI63" s="133">
        <v>88</v>
      </c>
      <c r="AJ63" s="308"/>
      <c r="AK63" s="308"/>
      <c r="AL63" s="308"/>
      <c r="AM63" s="308"/>
      <c r="AN63" s="308"/>
      <c r="AO63" s="120"/>
      <c r="AP63" s="120"/>
      <c r="AQ63" s="133"/>
      <c r="AR63" s="140"/>
      <c r="AS63" s="140"/>
      <c r="AT63" s="296"/>
      <c r="AU63" s="296"/>
      <c r="AV63" s="136">
        <v>92</v>
      </c>
      <c r="AW63" s="136"/>
      <c r="AX63" s="136">
        <v>90</v>
      </c>
      <c r="AY63" s="139"/>
      <c r="AZ63" s="139"/>
      <c r="BA63" s="135"/>
      <c r="BB63" s="135"/>
      <c r="BC63" s="138"/>
      <c r="BD63" s="138"/>
      <c r="BE63" s="138"/>
      <c r="BF63" s="138"/>
      <c r="BG63" s="137"/>
      <c r="BH63" s="137"/>
      <c r="BI63" s="296"/>
      <c r="BJ63" s="296"/>
      <c r="BK63" s="296"/>
      <c r="BL63" s="296"/>
      <c r="BM63" s="296"/>
      <c r="BN63" s="140"/>
      <c r="BO63" s="139"/>
      <c r="BP63" s="139"/>
      <c r="BQ63" s="139"/>
      <c r="BR63" s="139"/>
      <c r="BS63" s="139"/>
      <c r="BT63" s="139"/>
      <c r="BU63" s="131"/>
      <c r="BV63" s="131"/>
      <c r="BW63" s="139"/>
      <c r="BX63" s="139"/>
      <c r="BY63" s="118"/>
      <c r="BZ63" s="120"/>
      <c r="CA63" s="120"/>
      <c r="CB63" s="140"/>
      <c r="CC63" s="131"/>
      <c r="CD63" s="131"/>
      <c r="CE63" s="131"/>
      <c r="CF63" s="141"/>
      <c r="CG63" s="140"/>
      <c r="CH63" s="120"/>
      <c r="CI63" s="120"/>
      <c r="CJ63" s="140"/>
      <c r="CK63" s="130"/>
      <c r="CL63" s="130"/>
      <c r="CM63" s="130"/>
      <c r="CN63" s="130"/>
      <c r="CO63" s="117"/>
      <c r="CP63" s="118">
        <v>103</v>
      </c>
      <c r="CQ63" s="351"/>
      <c r="CR63" s="351"/>
      <c r="CS63" s="351"/>
      <c r="CT63" s="119"/>
      <c r="CU63" s="119"/>
      <c r="CV63" s="119"/>
      <c r="CW63" s="120"/>
      <c r="CX63" s="120"/>
      <c r="CY63" s="120"/>
      <c r="CZ63" s="120"/>
      <c r="DA63" s="121"/>
      <c r="DB63" s="121"/>
      <c r="DC63" s="120"/>
      <c r="DD63" s="120"/>
      <c r="DE63" s="120"/>
      <c r="DF63" s="120"/>
      <c r="DG63" s="337"/>
      <c r="DH63" s="337"/>
      <c r="DI63" s="337"/>
      <c r="DJ63" s="282"/>
      <c r="DK63" s="282"/>
      <c r="DL63" s="121"/>
      <c r="DM63" s="121"/>
      <c r="DN63" s="121"/>
      <c r="DO63" s="122"/>
      <c r="DP63" s="123"/>
      <c r="DQ63" s="124">
        <v>108</v>
      </c>
      <c r="DR63" s="125">
        <v>101</v>
      </c>
      <c r="DS63" s="120"/>
      <c r="DT63" s="120"/>
      <c r="DU63" s="126"/>
      <c r="DV63" s="127"/>
      <c r="DW63" s="120"/>
      <c r="DX63" s="120"/>
      <c r="DY63" s="126"/>
      <c r="DZ63" s="127">
        <v>94</v>
      </c>
      <c r="EA63" s="120"/>
      <c r="EB63" s="120"/>
      <c r="EC63" s="128"/>
      <c r="ED63" s="128"/>
      <c r="EE63" s="128"/>
      <c r="EF63" s="128"/>
      <c r="EG63" s="128"/>
      <c r="EH63" s="128"/>
      <c r="EI63" s="129"/>
      <c r="EJ63" s="129"/>
      <c r="EK63" s="129"/>
      <c r="EL63" s="127"/>
      <c r="EM63" s="120"/>
      <c r="EN63" s="120"/>
      <c r="EO63" s="129"/>
      <c r="EP63" s="129"/>
      <c r="EQ63" s="129"/>
      <c r="ER63" s="130"/>
      <c r="ES63" s="130"/>
      <c r="ET63" s="130"/>
      <c r="EU63" s="130"/>
      <c r="EV63" s="130"/>
      <c r="EW63" s="131"/>
      <c r="EX63" s="131"/>
      <c r="EY63" s="120"/>
      <c r="EZ63" s="120"/>
      <c r="FA63" s="127"/>
      <c r="FB63" s="117"/>
      <c r="FC63" s="132"/>
      <c r="FD63" s="132"/>
      <c r="FE63" s="120"/>
      <c r="FF63" s="120"/>
      <c r="FG63" s="123"/>
      <c r="FH63" s="123"/>
      <c r="FI63" s="134">
        <v>109</v>
      </c>
      <c r="FJ63" s="117"/>
      <c r="FK63" s="117">
        <v>100</v>
      </c>
      <c r="FL63" s="289"/>
      <c r="FM63" s="117">
        <v>113</v>
      </c>
      <c r="FN63" s="120"/>
      <c r="FO63" s="120"/>
      <c r="FP63" s="181"/>
      <c r="FQ63" s="181"/>
      <c r="FR63" s="142">
        <v>42193</v>
      </c>
      <c r="FS63" s="143">
        <v>39172</v>
      </c>
      <c r="FT63" s="16"/>
      <c r="FU63" s="16"/>
      <c r="FV63" s="16"/>
      <c r="FW63" s="16"/>
      <c r="FX63" s="16"/>
      <c r="FY63" s="16"/>
      <c r="FZ63" s="16"/>
      <c r="GA63" s="16"/>
      <c r="GB63" s="16"/>
    </row>
    <row r="64" spans="1:184" s="8" customFormat="1" ht="14.25">
      <c r="A64" s="314">
        <v>61</v>
      </c>
      <c r="B64" s="194" t="s">
        <v>441</v>
      </c>
      <c r="C64" s="195" t="s">
        <v>114</v>
      </c>
      <c r="D64" s="146">
        <v>37277</v>
      </c>
      <c r="E64" s="147" t="s">
        <v>442</v>
      </c>
      <c r="F64" s="108" t="s">
        <v>443</v>
      </c>
      <c r="G64" s="109" t="s">
        <v>24</v>
      </c>
      <c r="H64" s="110">
        <f>YEAR(FR64-D64)</f>
        <v>1913</v>
      </c>
      <c r="I64" s="111">
        <f>SUM(H64-1900)</f>
        <v>13</v>
      </c>
      <c r="J64" s="111">
        <f>IF(I64&gt;30,"",I64)</f>
        <v>13</v>
      </c>
      <c r="K64" s="110">
        <f>AVERAGE(L64:M64)</f>
        <v>96.73076923076923</v>
      </c>
      <c r="L64" s="112">
        <f>SUM(P64/O64)</f>
        <v>99.46153846153847</v>
      </c>
      <c r="M64" s="113">
        <f>AVERAGE(Q64:V64)</f>
        <v>94</v>
      </c>
      <c r="N64" s="113" t="str">
        <f>IF(O64&lt;10,"No","Yes")</f>
        <v>Yes</v>
      </c>
      <c r="O64" s="114">
        <f>COUNT(AB64:FQ64)</f>
        <v>13</v>
      </c>
      <c r="P64" s="115">
        <f>SUM(AB64:FQ64)</f>
        <v>1293</v>
      </c>
      <c r="Q64" s="113">
        <f>SMALL(AB64:FQ64,1)</f>
        <v>87</v>
      </c>
      <c r="R64" s="113">
        <f>SMALL(AB64:FQ64,2)</f>
        <v>90</v>
      </c>
      <c r="S64" s="113">
        <f>SMALL(AB64:FQ64,3)</f>
        <v>95</v>
      </c>
      <c r="T64" s="113">
        <f>SMALL(AB64:FQ64,4)</f>
        <v>97</v>
      </c>
      <c r="U64" s="113">
        <f>SMALL(AB64:FQ64,5)</f>
        <v>97</v>
      </c>
      <c r="V64" s="113">
        <f>SMALL(AB64:FQ64,6)</f>
        <v>98</v>
      </c>
      <c r="W64" s="113">
        <f>SMALL(AB64:FQ64,7)</f>
        <v>101</v>
      </c>
      <c r="X64" s="113">
        <f>SMALL(AB64:FQ64,8)</f>
        <v>102</v>
      </c>
      <c r="Y64" s="113">
        <f>SMALL(AB64:FQ64,9)</f>
        <v>103</v>
      </c>
      <c r="Z64" s="113">
        <f>SMALL(AB64:FQ64,10)</f>
        <v>103</v>
      </c>
      <c r="AA64" s="116">
        <f>SUM(O64/28)</f>
        <v>0.4642857142857143</v>
      </c>
      <c r="AB64" s="116"/>
      <c r="AC64" s="182"/>
      <c r="AD64" s="308"/>
      <c r="AE64" s="308"/>
      <c r="AF64" s="308"/>
      <c r="AG64" s="308"/>
      <c r="AH64" s="179">
        <v>98</v>
      </c>
      <c r="AI64" s="179">
        <v>97</v>
      </c>
      <c r="AJ64" s="308">
        <v>95</v>
      </c>
      <c r="AK64" s="308">
        <v>90</v>
      </c>
      <c r="AL64" s="308"/>
      <c r="AM64" s="308"/>
      <c r="AN64" s="308"/>
      <c r="AO64" s="181"/>
      <c r="AP64" s="181"/>
      <c r="AQ64" s="179"/>
      <c r="AR64" s="182"/>
      <c r="AS64" s="182"/>
      <c r="AT64" s="296"/>
      <c r="AU64" s="296"/>
      <c r="AV64" s="136"/>
      <c r="AW64" s="136"/>
      <c r="AX64" s="136"/>
      <c r="AY64" s="139"/>
      <c r="AZ64" s="139"/>
      <c r="BA64" s="135"/>
      <c r="BB64" s="135"/>
      <c r="BC64" s="138"/>
      <c r="BD64" s="138"/>
      <c r="BE64" s="138"/>
      <c r="BF64" s="138"/>
      <c r="BG64" s="137"/>
      <c r="BH64" s="137">
        <v>106</v>
      </c>
      <c r="BI64" s="296"/>
      <c r="BJ64" s="296"/>
      <c r="BK64" s="296"/>
      <c r="BL64" s="296"/>
      <c r="BM64" s="296"/>
      <c r="BN64" s="182"/>
      <c r="BO64" s="139"/>
      <c r="BP64" s="139"/>
      <c r="BQ64" s="139"/>
      <c r="BR64" s="139"/>
      <c r="BS64" s="139"/>
      <c r="BT64" s="139"/>
      <c r="BU64" s="191"/>
      <c r="BV64" s="191"/>
      <c r="BW64" s="139"/>
      <c r="BX64" s="139"/>
      <c r="BY64" s="179">
        <v>103</v>
      </c>
      <c r="BZ64" s="181"/>
      <c r="CA64" s="181"/>
      <c r="CB64" s="182"/>
      <c r="CC64" s="191"/>
      <c r="CD64" s="191"/>
      <c r="CE64" s="191"/>
      <c r="CF64" s="193"/>
      <c r="CG64" s="182"/>
      <c r="CH64" s="181"/>
      <c r="CI64" s="181"/>
      <c r="CJ64" s="182"/>
      <c r="CK64" s="190"/>
      <c r="CL64" s="190"/>
      <c r="CM64" s="190"/>
      <c r="CN64" s="190"/>
      <c r="CO64" s="179"/>
      <c r="CP64" s="179">
        <v>87</v>
      </c>
      <c r="CQ64" s="191"/>
      <c r="CR64" s="191"/>
      <c r="CS64" s="191"/>
      <c r="CT64" s="180"/>
      <c r="CU64" s="180"/>
      <c r="CV64" s="180"/>
      <c r="CW64" s="181"/>
      <c r="CX64" s="181"/>
      <c r="CY64" s="181"/>
      <c r="CZ64" s="181"/>
      <c r="DA64" s="121"/>
      <c r="DB64" s="121"/>
      <c r="DC64" s="181"/>
      <c r="DD64" s="181"/>
      <c r="DE64" s="181"/>
      <c r="DF64" s="181"/>
      <c r="DG64" s="338"/>
      <c r="DH64" s="338"/>
      <c r="DI64" s="338"/>
      <c r="DJ64" s="187"/>
      <c r="DK64" s="187"/>
      <c r="DL64" s="121"/>
      <c r="DM64" s="121"/>
      <c r="DN64" s="121"/>
      <c r="DO64" s="183"/>
      <c r="DP64" s="184"/>
      <c r="DQ64" s="185"/>
      <c r="DR64" s="186"/>
      <c r="DS64" s="181"/>
      <c r="DT64" s="181"/>
      <c r="DU64" s="187"/>
      <c r="DV64" s="179">
        <v>106</v>
      </c>
      <c r="DW64" s="181"/>
      <c r="DX64" s="181"/>
      <c r="DY64" s="187"/>
      <c r="DZ64" s="179"/>
      <c r="EA64" s="181"/>
      <c r="EB64" s="181"/>
      <c r="EC64" s="188"/>
      <c r="ED64" s="188"/>
      <c r="EE64" s="188"/>
      <c r="EF64" s="188"/>
      <c r="EG64" s="188"/>
      <c r="EH64" s="188"/>
      <c r="EI64" s="189"/>
      <c r="EJ64" s="189"/>
      <c r="EK64" s="189"/>
      <c r="EL64" s="179">
        <v>97</v>
      </c>
      <c r="EM64" s="181"/>
      <c r="EN64" s="181"/>
      <c r="EO64" s="189"/>
      <c r="EP64" s="189"/>
      <c r="EQ64" s="189"/>
      <c r="ER64" s="190"/>
      <c r="ES64" s="190"/>
      <c r="ET64" s="190"/>
      <c r="EU64" s="190"/>
      <c r="EV64" s="190"/>
      <c r="EW64" s="191"/>
      <c r="EX64" s="191"/>
      <c r="EY64" s="181"/>
      <c r="EZ64" s="181"/>
      <c r="FA64" s="179">
        <v>103</v>
      </c>
      <c r="FB64" s="179"/>
      <c r="FC64" s="132"/>
      <c r="FD64" s="132"/>
      <c r="FE64" s="181"/>
      <c r="FF64" s="181"/>
      <c r="FG64" s="184">
        <v>108</v>
      </c>
      <c r="FH64" s="184"/>
      <c r="FI64" s="192"/>
      <c r="FJ64" s="179"/>
      <c r="FK64" s="179">
        <v>102</v>
      </c>
      <c r="FL64" s="291">
        <v>101</v>
      </c>
      <c r="FM64" s="179"/>
      <c r="FN64" s="181"/>
      <c r="FO64" s="181"/>
      <c r="FP64" s="181"/>
      <c r="FQ64" s="181"/>
      <c r="FR64" s="142">
        <v>42193</v>
      </c>
      <c r="FS64" s="143">
        <v>39172</v>
      </c>
      <c r="FT64" s="16"/>
      <c r="FU64" s="16"/>
      <c r="FV64" s="16"/>
      <c r="FW64" s="16"/>
      <c r="FX64" s="16"/>
      <c r="FY64" s="16"/>
      <c r="FZ64" s="16"/>
      <c r="GA64" s="16"/>
      <c r="GB64" s="16"/>
    </row>
    <row r="65" spans="1:184" s="8" customFormat="1" ht="14.25">
      <c r="A65" s="314">
        <v>62</v>
      </c>
      <c r="B65" s="218" t="s">
        <v>155</v>
      </c>
      <c r="C65" s="219" t="s">
        <v>117</v>
      </c>
      <c r="D65" s="106">
        <v>37668</v>
      </c>
      <c r="E65" s="202" t="s">
        <v>167</v>
      </c>
      <c r="F65" s="220" t="s">
        <v>165</v>
      </c>
      <c r="G65" s="173" t="s">
        <v>166</v>
      </c>
      <c r="H65" s="110">
        <f>YEAR(FR65-D65)</f>
        <v>1912</v>
      </c>
      <c r="I65" s="111">
        <f>SUM(H65-1900)</f>
        <v>12</v>
      </c>
      <c r="J65" s="111">
        <f>IF(I65&gt;30,"",I65)</f>
        <v>12</v>
      </c>
      <c r="K65" s="110">
        <f>AVERAGE(L65:M65)</f>
        <v>97.06666666666666</v>
      </c>
      <c r="L65" s="112">
        <f>SUM(P65/O65)</f>
        <v>99.8</v>
      </c>
      <c r="M65" s="113">
        <f>AVERAGE(Q65:V65)</f>
        <v>94.33333333333333</v>
      </c>
      <c r="N65" s="113" t="str">
        <f>IF(O65&lt;6,"No","Yes")</f>
        <v>Yes</v>
      </c>
      <c r="O65" s="114">
        <f>COUNT(AB65:FQ65)</f>
        <v>15</v>
      </c>
      <c r="P65" s="115">
        <f>SUM(AB65:FQ65)</f>
        <v>1497</v>
      </c>
      <c r="Q65" s="113">
        <f>SMALL(AB65:FQ65,1)</f>
        <v>93</v>
      </c>
      <c r="R65" s="113">
        <f>SMALL(AB65:FQ65,2)</f>
        <v>93</v>
      </c>
      <c r="S65" s="113">
        <f>SMALL(AB65:FQ65,3)</f>
        <v>93</v>
      </c>
      <c r="T65" s="113">
        <f>SMALL(AB65:FQ65,4)</f>
        <v>95</v>
      </c>
      <c r="U65" s="113">
        <f>SMALL(AB65:FQ65,5)</f>
        <v>96</v>
      </c>
      <c r="V65" s="113">
        <f>SMALL(AB65:FQ65,6)</f>
        <v>96</v>
      </c>
      <c r="W65" s="113">
        <f>SMALL(AB65:FQ65,7)</f>
        <v>97</v>
      </c>
      <c r="X65" s="113">
        <f>SMALL(AB65:FQ65,8)</f>
        <v>97</v>
      </c>
      <c r="Y65" s="113">
        <f>SMALL(AB65:FQ65,9)</f>
        <v>97</v>
      </c>
      <c r="Z65" s="113">
        <f>SMALL(AB65:FQ65,10)</f>
        <v>103</v>
      </c>
      <c r="AA65" s="116">
        <f>SUM(O65/28)</f>
        <v>0.5357142857142857</v>
      </c>
      <c r="AB65" s="116"/>
      <c r="AC65" s="140"/>
      <c r="AD65" s="308"/>
      <c r="AE65" s="308"/>
      <c r="AF65" s="308"/>
      <c r="AG65" s="308"/>
      <c r="AH65" s="117">
        <v>95</v>
      </c>
      <c r="AI65" s="133"/>
      <c r="AJ65" s="308">
        <v>93</v>
      </c>
      <c r="AK65" s="308">
        <v>93</v>
      </c>
      <c r="AL65" s="308"/>
      <c r="AM65" s="308"/>
      <c r="AN65" s="308"/>
      <c r="AO65" s="120"/>
      <c r="AP65" s="120"/>
      <c r="AQ65" s="133"/>
      <c r="AR65" s="140"/>
      <c r="AS65" s="140"/>
      <c r="AT65" s="296"/>
      <c r="AU65" s="296"/>
      <c r="AV65" s="136"/>
      <c r="AW65" s="136"/>
      <c r="AX65" s="136"/>
      <c r="AY65" s="139"/>
      <c r="AZ65" s="139"/>
      <c r="BA65" s="135"/>
      <c r="BB65" s="135"/>
      <c r="BC65" s="138"/>
      <c r="BD65" s="138"/>
      <c r="BE65" s="138"/>
      <c r="BF65" s="138"/>
      <c r="BG65" s="137">
        <v>97</v>
      </c>
      <c r="BH65" s="137"/>
      <c r="BI65" s="296"/>
      <c r="BJ65" s="296"/>
      <c r="BK65" s="296"/>
      <c r="BL65" s="296"/>
      <c r="BM65" s="296"/>
      <c r="BN65" s="140"/>
      <c r="BO65" s="139"/>
      <c r="BP65" s="139"/>
      <c r="BQ65" s="139"/>
      <c r="BR65" s="139"/>
      <c r="BS65" s="139"/>
      <c r="BT65" s="139"/>
      <c r="BU65" s="131"/>
      <c r="BV65" s="131"/>
      <c r="BW65" s="139"/>
      <c r="BX65" s="139"/>
      <c r="BY65" s="118"/>
      <c r="BZ65" s="120"/>
      <c r="CA65" s="120"/>
      <c r="CB65" s="140"/>
      <c r="CC65" s="131"/>
      <c r="CD65" s="131"/>
      <c r="CE65" s="131"/>
      <c r="CF65" s="141"/>
      <c r="CG65" s="140"/>
      <c r="CH65" s="120"/>
      <c r="CI65" s="120"/>
      <c r="CJ65" s="140"/>
      <c r="CK65" s="130"/>
      <c r="CL65" s="130"/>
      <c r="CM65" s="130"/>
      <c r="CN65" s="130"/>
      <c r="CO65" s="117">
        <v>93</v>
      </c>
      <c r="CP65" s="118">
        <v>96</v>
      </c>
      <c r="CQ65" s="351"/>
      <c r="CR65" s="351"/>
      <c r="CS65" s="351"/>
      <c r="CT65" s="119"/>
      <c r="CU65" s="119"/>
      <c r="CV65" s="119"/>
      <c r="CW65" s="120"/>
      <c r="CX65" s="120"/>
      <c r="CY65" s="120"/>
      <c r="CZ65" s="120"/>
      <c r="DA65" s="121"/>
      <c r="DB65" s="121"/>
      <c r="DC65" s="120"/>
      <c r="DD65" s="120"/>
      <c r="DE65" s="120"/>
      <c r="DF65" s="120"/>
      <c r="DG65" s="337"/>
      <c r="DH65" s="337"/>
      <c r="DI65" s="337"/>
      <c r="DJ65" s="282"/>
      <c r="DK65" s="282"/>
      <c r="DL65" s="121">
        <v>97</v>
      </c>
      <c r="DM65" s="121">
        <v>97</v>
      </c>
      <c r="DN65" s="121"/>
      <c r="DO65" s="122"/>
      <c r="DP65" s="123"/>
      <c r="DQ65" s="124">
        <v>106</v>
      </c>
      <c r="DR65" s="125">
        <v>105</v>
      </c>
      <c r="DS65" s="120"/>
      <c r="DT65" s="120"/>
      <c r="DU65" s="126"/>
      <c r="DV65" s="127"/>
      <c r="DW65" s="120"/>
      <c r="DX65" s="120"/>
      <c r="DY65" s="126"/>
      <c r="DZ65" s="127">
        <v>103</v>
      </c>
      <c r="EA65" s="120"/>
      <c r="EB65" s="120"/>
      <c r="EC65" s="128"/>
      <c r="ED65" s="128"/>
      <c r="EE65" s="128"/>
      <c r="EF65" s="128"/>
      <c r="EG65" s="128"/>
      <c r="EH65" s="128"/>
      <c r="EI65" s="129"/>
      <c r="EJ65" s="129"/>
      <c r="EK65" s="129"/>
      <c r="EL65" s="127"/>
      <c r="EM65" s="120"/>
      <c r="EN65" s="120"/>
      <c r="EO65" s="129"/>
      <c r="EP65" s="129"/>
      <c r="EQ65" s="129"/>
      <c r="ER65" s="130"/>
      <c r="ES65" s="130"/>
      <c r="ET65" s="130"/>
      <c r="EU65" s="130"/>
      <c r="EV65" s="130"/>
      <c r="EW65" s="131"/>
      <c r="EX65" s="131"/>
      <c r="EY65" s="120"/>
      <c r="EZ65" s="120"/>
      <c r="FA65" s="127">
        <v>96</v>
      </c>
      <c r="FB65" s="117"/>
      <c r="FC65" s="132"/>
      <c r="FD65" s="132"/>
      <c r="FE65" s="120"/>
      <c r="FF65" s="120"/>
      <c r="FG65" s="123"/>
      <c r="FH65" s="123"/>
      <c r="FI65" s="134">
        <v>106</v>
      </c>
      <c r="FJ65" s="117"/>
      <c r="FK65" s="117">
        <v>103</v>
      </c>
      <c r="FL65" s="289">
        <v>117</v>
      </c>
      <c r="FM65" s="117"/>
      <c r="FN65" s="120"/>
      <c r="FO65" s="120"/>
      <c r="FP65" s="120"/>
      <c r="FQ65" s="120"/>
      <c r="FR65" s="142">
        <v>42193</v>
      </c>
      <c r="FS65" s="143">
        <v>39172</v>
      </c>
      <c r="FT65" s="16"/>
      <c r="FU65" s="16"/>
      <c r="FV65" s="16"/>
      <c r="FW65" s="16"/>
      <c r="FX65" s="16"/>
      <c r="FY65" s="16"/>
      <c r="FZ65" s="16"/>
      <c r="GA65" s="16"/>
      <c r="GB65" s="16"/>
    </row>
    <row r="66" spans="1:184" s="8" customFormat="1" ht="14.25">
      <c r="A66" s="314">
        <v>63</v>
      </c>
      <c r="B66" s="218" t="s">
        <v>375</v>
      </c>
      <c r="C66" s="224" t="s">
        <v>206</v>
      </c>
      <c r="D66" s="146">
        <v>37627</v>
      </c>
      <c r="E66" s="107" t="s">
        <v>376</v>
      </c>
      <c r="F66" s="108" t="s">
        <v>377</v>
      </c>
      <c r="G66" s="176" t="s">
        <v>6</v>
      </c>
      <c r="H66" s="110">
        <f>YEAR(FR66-D66)</f>
        <v>1912</v>
      </c>
      <c r="I66" s="111">
        <f>SUM(H66-1900)</f>
        <v>12</v>
      </c>
      <c r="J66" s="111">
        <f>IF(I66&gt;30,"",I66)</f>
        <v>12</v>
      </c>
      <c r="K66" s="110">
        <f>AVERAGE(L66:M66)</f>
        <v>99.81818181818181</v>
      </c>
      <c r="L66" s="112">
        <f>SUM(P66/O66)</f>
        <v>101.63636363636364</v>
      </c>
      <c r="M66" s="113">
        <f>AVERAGE(Q66:V66)</f>
        <v>98</v>
      </c>
      <c r="N66" s="113" t="str">
        <f>IF(O66&lt;6,"No","Yes")</f>
        <v>Yes</v>
      </c>
      <c r="O66" s="114">
        <f>COUNT(AB66:FQ66)</f>
        <v>11</v>
      </c>
      <c r="P66" s="115">
        <f>SUM(AB66:FQ66)</f>
        <v>1118</v>
      </c>
      <c r="Q66" s="113">
        <f>SMALL(AB66:FQ66,1)</f>
        <v>90</v>
      </c>
      <c r="R66" s="113">
        <f>SMALL(AB66:FQ66,2)</f>
        <v>97</v>
      </c>
      <c r="S66" s="113">
        <f>SMALL(AB66:FQ66,3)</f>
        <v>98</v>
      </c>
      <c r="T66" s="113">
        <f>SMALL(AB66:FQ66,4)</f>
        <v>100</v>
      </c>
      <c r="U66" s="113">
        <f>SMALL(AB66:FQ66,5)</f>
        <v>101</v>
      </c>
      <c r="V66" s="113">
        <f>SMALL(AB66:FQ66,6)</f>
        <v>102</v>
      </c>
      <c r="W66" s="113">
        <f>SMALL(AB66:FQ66,7)</f>
        <v>103</v>
      </c>
      <c r="X66" s="113">
        <f>SMALL(AB66:FQ66,8)</f>
        <v>104</v>
      </c>
      <c r="Y66" s="113">
        <f>SMALL(AB66:FQ66,9)</f>
        <v>104</v>
      </c>
      <c r="Z66" s="113">
        <f>SMALL(AB66:FQ66,10)</f>
        <v>109</v>
      </c>
      <c r="AA66" s="116">
        <f>SUM(O66/28)</f>
        <v>0.39285714285714285</v>
      </c>
      <c r="AB66" s="116"/>
      <c r="AC66" s="140"/>
      <c r="AD66" s="308"/>
      <c r="AE66" s="308"/>
      <c r="AF66" s="308"/>
      <c r="AG66" s="308"/>
      <c r="AH66" s="117">
        <v>98</v>
      </c>
      <c r="AI66" s="133">
        <v>100</v>
      </c>
      <c r="AJ66" s="308"/>
      <c r="AK66" s="308"/>
      <c r="AL66" s="308"/>
      <c r="AM66" s="308"/>
      <c r="AN66" s="308"/>
      <c r="AO66" s="120"/>
      <c r="AP66" s="120"/>
      <c r="AQ66" s="133"/>
      <c r="AR66" s="140"/>
      <c r="AS66" s="140"/>
      <c r="AT66" s="296"/>
      <c r="AU66" s="296"/>
      <c r="AV66" s="136"/>
      <c r="AW66" s="136"/>
      <c r="AX66" s="136"/>
      <c r="AY66" s="139"/>
      <c r="AZ66" s="139"/>
      <c r="BA66" s="135"/>
      <c r="BB66" s="135"/>
      <c r="BC66" s="138"/>
      <c r="BD66" s="138"/>
      <c r="BE66" s="138"/>
      <c r="BF66" s="138"/>
      <c r="BG66" s="137"/>
      <c r="BH66" s="137"/>
      <c r="BI66" s="296"/>
      <c r="BJ66" s="296"/>
      <c r="BK66" s="296"/>
      <c r="BL66" s="296"/>
      <c r="BM66" s="296"/>
      <c r="BN66" s="140"/>
      <c r="BO66" s="139"/>
      <c r="BP66" s="139"/>
      <c r="BQ66" s="139"/>
      <c r="BR66" s="139"/>
      <c r="BS66" s="139"/>
      <c r="BT66" s="139"/>
      <c r="BU66" s="131"/>
      <c r="BV66" s="131"/>
      <c r="BW66" s="139"/>
      <c r="BX66" s="139"/>
      <c r="BY66" s="118"/>
      <c r="BZ66" s="120"/>
      <c r="CA66" s="120"/>
      <c r="CB66" s="140"/>
      <c r="CC66" s="131"/>
      <c r="CD66" s="131"/>
      <c r="CE66" s="131"/>
      <c r="CF66" s="141"/>
      <c r="CG66" s="140"/>
      <c r="CH66" s="120"/>
      <c r="CI66" s="120"/>
      <c r="CJ66" s="140"/>
      <c r="CK66" s="130"/>
      <c r="CL66" s="130"/>
      <c r="CM66" s="130"/>
      <c r="CN66" s="130"/>
      <c r="CO66" s="117"/>
      <c r="CP66" s="118">
        <v>97</v>
      </c>
      <c r="CQ66" s="351"/>
      <c r="CR66" s="351"/>
      <c r="CS66" s="351"/>
      <c r="CT66" s="119"/>
      <c r="CU66" s="119"/>
      <c r="CV66" s="119"/>
      <c r="CW66" s="120"/>
      <c r="CX66" s="120"/>
      <c r="CY66" s="120"/>
      <c r="CZ66" s="120"/>
      <c r="DA66" s="121"/>
      <c r="DB66" s="121"/>
      <c r="DC66" s="120"/>
      <c r="DD66" s="120"/>
      <c r="DE66" s="120"/>
      <c r="DF66" s="120"/>
      <c r="DG66" s="337"/>
      <c r="DH66" s="337"/>
      <c r="DI66" s="337"/>
      <c r="DJ66" s="282"/>
      <c r="DK66" s="282"/>
      <c r="DL66" s="121"/>
      <c r="DM66" s="121"/>
      <c r="DN66" s="121"/>
      <c r="DO66" s="122"/>
      <c r="DP66" s="123"/>
      <c r="DQ66" s="124">
        <v>102</v>
      </c>
      <c r="DR66" s="125">
        <v>90</v>
      </c>
      <c r="DS66" s="120"/>
      <c r="DT66" s="120"/>
      <c r="DU66" s="126"/>
      <c r="DV66" s="127"/>
      <c r="DW66" s="120"/>
      <c r="DX66" s="120"/>
      <c r="DY66" s="126"/>
      <c r="DZ66" s="127">
        <v>101</v>
      </c>
      <c r="EA66" s="120"/>
      <c r="EB66" s="120"/>
      <c r="EC66" s="128"/>
      <c r="ED66" s="128"/>
      <c r="EE66" s="128"/>
      <c r="EF66" s="128"/>
      <c r="EG66" s="128"/>
      <c r="EH66" s="128"/>
      <c r="EI66" s="129"/>
      <c r="EJ66" s="129"/>
      <c r="EK66" s="129"/>
      <c r="EL66" s="127">
        <v>103</v>
      </c>
      <c r="EM66" s="120"/>
      <c r="EN66" s="120"/>
      <c r="EO66" s="129"/>
      <c r="EP66" s="129"/>
      <c r="EQ66" s="129"/>
      <c r="ER66" s="130"/>
      <c r="ES66" s="130"/>
      <c r="ET66" s="130"/>
      <c r="EU66" s="130"/>
      <c r="EV66" s="130"/>
      <c r="EW66" s="131"/>
      <c r="EX66" s="131"/>
      <c r="EY66" s="120"/>
      <c r="EZ66" s="120"/>
      <c r="FA66" s="127">
        <v>104</v>
      </c>
      <c r="FB66" s="117"/>
      <c r="FC66" s="132"/>
      <c r="FD66" s="132"/>
      <c r="FE66" s="120"/>
      <c r="FF66" s="120"/>
      <c r="FG66" s="123"/>
      <c r="FH66" s="123"/>
      <c r="FI66" s="134">
        <v>109</v>
      </c>
      <c r="FJ66" s="117"/>
      <c r="FK66" s="117">
        <v>104</v>
      </c>
      <c r="FL66" s="289">
        <v>110</v>
      </c>
      <c r="FM66" s="117"/>
      <c r="FN66" s="120"/>
      <c r="FO66" s="120"/>
      <c r="FP66" s="120"/>
      <c r="FQ66" s="120"/>
      <c r="FR66" s="142">
        <v>42193</v>
      </c>
      <c r="FS66" s="143">
        <v>39172</v>
      </c>
      <c r="FT66" s="16"/>
      <c r="FU66" s="16"/>
      <c r="FV66" s="16"/>
      <c r="FW66" s="16"/>
      <c r="FX66" s="16"/>
      <c r="FY66" s="16"/>
      <c r="FZ66" s="16"/>
      <c r="GA66" s="16"/>
      <c r="GB66" s="16"/>
    </row>
    <row r="67" spans="1:184" s="8" customFormat="1" ht="14.25">
      <c r="A67" s="314">
        <v>64</v>
      </c>
      <c r="B67" s="215" t="s">
        <v>448</v>
      </c>
      <c r="C67" s="172" t="s">
        <v>113</v>
      </c>
      <c r="D67" s="146">
        <v>36488</v>
      </c>
      <c r="E67" s="147" t="s">
        <v>449</v>
      </c>
      <c r="F67" s="108" t="s">
        <v>450</v>
      </c>
      <c r="G67" s="176" t="s">
        <v>12</v>
      </c>
      <c r="H67" s="110">
        <f>YEAR(FR67-D67)</f>
        <v>1915</v>
      </c>
      <c r="I67" s="111">
        <f>SUM(H67-1900)</f>
        <v>15</v>
      </c>
      <c r="J67" s="111">
        <f>IF(I67&gt;30,"",I67)</f>
        <v>15</v>
      </c>
      <c r="K67" s="110">
        <f>AVERAGE(L67:M67)</f>
        <v>100.02272727272728</v>
      </c>
      <c r="L67" s="112">
        <f>SUM(P67/O67)</f>
        <v>100.54545454545455</v>
      </c>
      <c r="M67" s="113">
        <f>AVERAGE(Q67:Z67)</f>
        <v>99.5</v>
      </c>
      <c r="N67" s="113" t="str">
        <f>IF(O67&lt;10,"No","Yes")</f>
        <v>Yes</v>
      </c>
      <c r="O67" s="114">
        <f>COUNT(AB67:FQ67)</f>
        <v>11</v>
      </c>
      <c r="P67" s="115">
        <f>SUM(AB67:FQ67)</f>
        <v>1106</v>
      </c>
      <c r="Q67" s="113">
        <f>SMALL(AB67:FQ67,1)</f>
        <v>87</v>
      </c>
      <c r="R67" s="113">
        <f>SMALL(AB67:FQ67,2)</f>
        <v>91</v>
      </c>
      <c r="S67" s="113">
        <f>SMALL(AB67:FQ67,3)</f>
        <v>93</v>
      </c>
      <c r="T67" s="113">
        <f>SMALL(AB67:FQ67,4)</f>
        <v>96</v>
      </c>
      <c r="U67" s="113">
        <f>SMALL(AB67:FQ67,5)</f>
        <v>102</v>
      </c>
      <c r="V67" s="113">
        <f>SMALL(AB67:FQ67,6)</f>
        <v>102</v>
      </c>
      <c r="W67" s="113">
        <f>SMALL(AB67:FQ67,7)</f>
        <v>103</v>
      </c>
      <c r="X67" s="113">
        <f>SMALL(AB67:FQ67,8)</f>
        <v>106</v>
      </c>
      <c r="Y67" s="113">
        <f>SMALL(AB67:FQ67,9)</f>
        <v>107</v>
      </c>
      <c r="Z67" s="113">
        <f>SMALL(AB67:FQ67,10)</f>
        <v>108</v>
      </c>
      <c r="AA67" s="116">
        <f>SUM(O67/28)</f>
        <v>0.39285714285714285</v>
      </c>
      <c r="AB67" s="116"/>
      <c r="AC67" s="182"/>
      <c r="AD67" s="308"/>
      <c r="AE67" s="308"/>
      <c r="AF67" s="308"/>
      <c r="AG67" s="308"/>
      <c r="AH67" s="179">
        <v>111</v>
      </c>
      <c r="AI67" s="179">
        <v>87</v>
      </c>
      <c r="AJ67" s="308"/>
      <c r="AK67" s="308"/>
      <c r="AL67" s="308"/>
      <c r="AM67" s="308"/>
      <c r="AN67" s="308"/>
      <c r="AO67" s="181"/>
      <c r="AP67" s="181"/>
      <c r="AQ67" s="179"/>
      <c r="AR67" s="182"/>
      <c r="AS67" s="182"/>
      <c r="AT67" s="296"/>
      <c r="AU67" s="296"/>
      <c r="AV67" s="136"/>
      <c r="AW67" s="136"/>
      <c r="AX67" s="136"/>
      <c r="AY67" s="139"/>
      <c r="AZ67" s="139"/>
      <c r="BA67" s="135"/>
      <c r="BB67" s="135"/>
      <c r="BC67" s="138"/>
      <c r="BD67" s="138"/>
      <c r="BE67" s="138"/>
      <c r="BF67" s="138"/>
      <c r="BG67" s="137">
        <v>106</v>
      </c>
      <c r="BH67" s="137">
        <v>103</v>
      </c>
      <c r="BI67" s="296"/>
      <c r="BJ67" s="296"/>
      <c r="BK67" s="296"/>
      <c r="BL67" s="296"/>
      <c r="BM67" s="296"/>
      <c r="BN67" s="182"/>
      <c r="BO67" s="139"/>
      <c r="BP67" s="139"/>
      <c r="BQ67" s="139"/>
      <c r="BR67" s="139"/>
      <c r="BS67" s="139"/>
      <c r="BT67" s="139"/>
      <c r="BU67" s="191"/>
      <c r="BV67" s="191"/>
      <c r="BW67" s="139"/>
      <c r="BX67" s="139"/>
      <c r="BY67" s="179"/>
      <c r="BZ67" s="181"/>
      <c r="CA67" s="181"/>
      <c r="CB67" s="182"/>
      <c r="CC67" s="191"/>
      <c r="CD67" s="191"/>
      <c r="CE67" s="191"/>
      <c r="CF67" s="193"/>
      <c r="CG67" s="182"/>
      <c r="CH67" s="181"/>
      <c r="CI67" s="181"/>
      <c r="CJ67" s="182"/>
      <c r="CK67" s="190"/>
      <c r="CL67" s="190"/>
      <c r="CM67" s="190"/>
      <c r="CN67" s="190"/>
      <c r="CO67" s="179">
        <v>108</v>
      </c>
      <c r="CP67" s="179"/>
      <c r="CQ67" s="191"/>
      <c r="CR67" s="191"/>
      <c r="CS67" s="191"/>
      <c r="CT67" s="180"/>
      <c r="CU67" s="180"/>
      <c r="CV67" s="180"/>
      <c r="CW67" s="181"/>
      <c r="CX67" s="181"/>
      <c r="CY67" s="181"/>
      <c r="CZ67" s="181"/>
      <c r="DA67" s="121"/>
      <c r="DB67" s="121"/>
      <c r="DC67" s="181"/>
      <c r="DD67" s="181"/>
      <c r="DE67" s="181"/>
      <c r="DF67" s="181"/>
      <c r="DG67" s="338"/>
      <c r="DH67" s="338"/>
      <c r="DI67" s="338"/>
      <c r="DJ67" s="187"/>
      <c r="DK67" s="187"/>
      <c r="DL67" s="121"/>
      <c r="DM67" s="121"/>
      <c r="DN67" s="121"/>
      <c r="DO67" s="183"/>
      <c r="DP67" s="184"/>
      <c r="DQ67" s="185"/>
      <c r="DR67" s="186"/>
      <c r="DS67" s="181"/>
      <c r="DT67" s="181"/>
      <c r="DU67" s="187"/>
      <c r="DV67" s="179"/>
      <c r="DW67" s="181"/>
      <c r="DX67" s="181"/>
      <c r="DY67" s="187"/>
      <c r="DZ67" s="179">
        <v>91</v>
      </c>
      <c r="EA67" s="181"/>
      <c r="EB67" s="181"/>
      <c r="EC67" s="188"/>
      <c r="ED67" s="188"/>
      <c r="EE67" s="188"/>
      <c r="EF67" s="188"/>
      <c r="EG67" s="188"/>
      <c r="EH67" s="188"/>
      <c r="EI67" s="189"/>
      <c r="EJ67" s="189"/>
      <c r="EK67" s="189"/>
      <c r="EL67" s="179">
        <v>107</v>
      </c>
      <c r="EM67" s="181"/>
      <c r="EN67" s="181"/>
      <c r="EO67" s="189"/>
      <c r="EP67" s="189"/>
      <c r="EQ67" s="189"/>
      <c r="ER67" s="190"/>
      <c r="ES67" s="190"/>
      <c r="ET67" s="190"/>
      <c r="EU67" s="190"/>
      <c r="EV67" s="190"/>
      <c r="EW67" s="191"/>
      <c r="EX67" s="191"/>
      <c r="EY67" s="181"/>
      <c r="EZ67" s="181"/>
      <c r="FA67" s="179"/>
      <c r="FB67" s="179">
        <v>102</v>
      </c>
      <c r="FC67" s="132"/>
      <c r="FD67" s="132"/>
      <c r="FE67" s="181"/>
      <c r="FF67" s="181"/>
      <c r="FG67" s="184"/>
      <c r="FH67" s="184"/>
      <c r="FI67" s="192">
        <v>96</v>
      </c>
      <c r="FJ67" s="179"/>
      <c r="FK67" s="179">
        <v>93</v>
      </c>
      <c r="FL67" s="291">
        <v>102</v>
      </c>
      <c r="FM67" s="179"/>
      <c r="FN67" s="181"/>
      <c r="FO67" s="181"/>
      <c r="FP67" s="201"/>
      <c r="FQ67" s="201"/>
      <c r="FR67" s="142">
        <v>42193</v>
      </c>
      <c r="FS67" s="143">
        <v>39172</v>
      </c>
      <c r="FT67" s="16"/>
      <c r="FU67" s="16"/>
      <c r="FV67" s="16"/>
      <c r="FW67" s="16"/>
      <c r="FX67" s="16"/>
      <c r="FY67" s="16"/>
      <c r="FZ67" s="16"/>
      <c r="GA67" s="16"/>
      <c r="GB67" s="16"/>
    </row>
    <row r="68" spans="1:184" s="8" customFormat="1" ht="14.25">
      <c r="A68" s="314">
        <v>65</v>
      </c>
      <c r="B68" s="174" t="s">
        <v>253</v>
      </c>
      <c r="C68" s="175" t="s">
        <v>112</v>
      </c>
      <c r="D68" s="106">
        <v>37372</v>
      </c>
      <c r="E68" s="107" t="s">
        <v>254</v>
      </c>
      <c r="F68" s="108" t="s">
        <v>127</v>
      </c>
      <c r="G68" s="176" t="s">
        <v>121</v>
      </c>
      <c r="H68" s="110">
        <f>YEAR(FR68-D68)</f>
        <v>1913</v>
      </c>
      <c r="I68" s="111">
        <f>SUM(H68-1900)</f>
        <v>13</v>
      </c>
      <c r="J68" s="111">
        <f>IF(I68&gt;30,"",I68)</f>
        <v>13</v>
      </c>
      <c r="K68" s="110">
        <f>AVERAGE(L68:M68)</f>
        <v>104.91666666666666</v>
      </c>
      <c r="L68" s="112">
        <f>SUM(P68/O68)</f>
        <v>106</v>
      </c>
      <c r="M68" s="113">
        <f>AVERAGE(Q68:V68)</f>
        <v>103.83333333333333</v>
      </c>
      <c r="N68" s="113" t="str">
        <f>IF(O68&lt;6,"No","Yes")</f>
        <v>Yes</v>
      </c>
      <c r="O68" s="114">
        <f>COUNT(AB68:FQ68)</f>
        <v>8</v>
      </c>
      <c r="P68" s="115">
        <f>SUM(AB68:FQ68)</f>
        <v>848</v>
      </c>
      <c r="Q68" s="113">
        <f>SMALL(AB68:FQ68,1)</f>
        <v>95</v>
      </c>
      <c r="R68" s="113">
        <f>SMALL(AB68:FQ68,2)</f>
        <v>99</v>
      </c>
      <c r="S68" s="113">
        <f>SMALL(AB68:FQ68,3)</f>
        <v>99</v>
      </c>
      <c r="T68" s="113">
        <f>SMALL(AB68:FQ68,4)</f>
        <v>108</v>
      </c>
      <c r="U68" s="113">
        <f>SMALL(AB68:FQ68,5)</f>
        <v>111</v>
      </c>
      <c r="V68" s="113">
        <f>SMALL(AB68:FQ68,6)</f>
        <v>111</v>
      </c>
      <c r="W68" s="113">
        <f>SMALL(AB68:FQ68,7)</f>
        <v>112</v>
      </c>
      <c r="X68" s="113">
        <f>SMALL(AB68:FQ68,8)</f>
        <v>113</v>
      </c>
      <c r="Y68" s="113" t="e">
        <f>SMALL(AB68:FQ68,9)</f>
        <v>#NUM!</v>
      </c>
      <c r="Z68" s="113" t="e">
        <f>SMALL(AB68:FQ68,10)</f>
        <v>#NUM!</v>
      </c>
      <c r="AA68" s="116">
        <f>SUM(O68/28)</f>
        <v>0.2857142857142857</v>
      </c>
      <c r="AB68" s="116"/>
      <c r="AC68" s="140"/>
      <c r="AD68" s="308"/>
      <c r="AE68" s="308"/>
      <c r="AF68" s="308"/>
      <c r="AG68" s="308"/>
      <c r="AH68" s="117"/>
      <c r="AI68" s="133"/>
      <c r="AJ68" s="308"/>
      <c r="AK68" s="308"/>
      <c r="AL68" s="308"/>
      <c r="AM68" s="308"/>
      <c r="AN68" s="308"/>
      <c r="AO68" s="120"/>
      <c r="AP68" s="120"/>
      <c r="AQ68" s="133"/>
      <c r="AR68" s="140"/>
      <c r="AS68" s="140"/>
      <c r="AT68" s="296"/>
      <c r="AU68" s="296"/>
      <c r="AV68" s="136"/>
      <c r="AW68" s="136"/>
      <c r="AX68" s="136"/>
      <c r="AY68" s="139"/>
      <c r="AZ68" s="139"/>
      <c r="BA68" s="135"/>
      <c r="BB68" s="135"/>
      <c r="BC68" s="138"/>
      <c r="BD68" s="138"/>
      <c r="BE68" s="138"/>
      <c r="BF68" s="138"/>
      <c r="BG68" s="137"/>
      <c r="BH68" s="137"/>
      <c r="BI68" s="296"/>
      <c r="BJ68" s="296"/>
      <c r="BK68" s="296"/>
      <c r="BL68" s="296"/>
      <c r="BM68" s="296"/>
      <c r="BN68" s="140"/>
      <c r="BO68" s="139"/>
      <c r="BP68" s="139"/>
      <c r="BQ68" s="139"/>
      <c r="BR68" s="139"/>
      <c r="BS68" s="139"/>
      <c r="BT68" s="139"/>
      <c r="BU68" s="131"/>
      <c r="BV68" s="131"/>
      <c r="BW68" s="139"/>
      <c r="BX68" s="139"/>
      <c r="BY68" s="118"/>
      <c r="BZ68" s="120"/>
      <c r="CA68" s="120"/>
      <c r="CB68" s="140"/>
      <c r="CC68" s="131"/>
      <c r="CD68" s="131"/>
      <c r="CE68" s="131"/>
      <c r="CF68" s="141"/>
      <c r="CG68" s="140"/>
      <c r="CH68" s="120"/>
      <c r="CI68" s="120"/>
      <c r="CJ68" s="140"/>
      <c r="CK68" s="130"/>
      <c r="CL68" s="130"/>
      <c r="CM68" s="130"/>
      <c r="CN68" s="130"/>
      <c r="CO68" s="117"/>
      <c r="CP68" s="118">
        <v>99</v>
      </c>
      <c r="CQ68" s="351"/>
      <c r="CR68" s="351"/>
      <c r="CS68" s="351"/>
      <c r="CT68" s="119"/>
      <c r="CU68" s="119"/>
      <c r="CV68" s="119"/>
      <c r="CW68" s="120"/>
      <c r="CX68" s="120"/>
      <c r="CY68" s="120"/>
      <c r="CZ68" s="120"/>
      <c r="DA68" s="121"/>
      <c r="DB68" s="121"/>
      <c r="DC68" s="120"/>
      <c r="DD68" s="120"/>
      <c r="DE68" s="120"/>
      <c r="DF68" s="120"/>
      <c r="DG68" s="337"/>
      <c r="DH68" s="337"/>
      <c r="DI68" s="337"/>
      <c r="DJ68" s="282"/>
      <c r="DK68" s="282"/>
      <c r="DL68" s="121"/>
      <c r="DM68" s="121"/>
      <c r="DN68" s="121"/>
      <c r="DO68" s="122"/>
      <c r="DP68" s="123"/>
      <c r="DQ68" s="208">
        <v>108</v>
      </c>
      <c r="DR68" s="125">
        <v>95</v>
      </c>
      <c r="DS68" s="120"/>
      <c r="DT68" s="120"/>
      <c r="DU68" s="126"/>
      <c r="DV68" s="127">
        <v>111</v>
      </c>
      <c r="DW68" s="120"/>
      <c r="DX68" s="120"/>
      <c r="DY68" s="126"/>
      <c r="DZ68" s="127">
        <v>112</v>
      </c>
      <c r="EA68" s="120"/>
      <c r="EB68" s="120"/>
      <c r="EC68" s="128"/>
      <c r="ED68" s="128"/>
      <c r="EE68" s="128"/>
      <c r="EF68" s="128"/>
      <c r="EG68" s="128"/>
      <c r="EH68" s="128"/>
      <c r="EI68" s="129"/>
      <c r="EJ68" s="129"/>
      <c r="EK68" s="129"/>
      <c r="EL68" s="127"/>
      <c r="EM68" s="120"/>
      <c r="EN68" s="120"/>
      <c r="EO68" s="129"/>
      <c r="EP68" s="129"/>
      <c r="EQ68" s="129"/>
      <c r="ER68" s="130"/>
      <c r="ES68" s="130"/>
      <c r="ET68" s="130"/>
      <c r="EU68" s="130"/>
      <c r="EV68" s="130"/>
      <c r="EW68" s="131"/>
      <c r="EX68" s="131"/>
      <c r="EY68" s="120"/>
      <c r="EZ68" s="120"/>
      <c r="FA68" s="127"/>
      <c r="FB68" s="117"/>
      <c r="FC68" s="132"/>
      <c r="FD68" s="132"/>
      <c r="FE68" s="120"/>
      <c r="FF68" s="120"/>
      <c r="FG68" s="123">
        <v>99</v>
      </c>
      <c r="FH68" s="123"/>
      <c r="FI68" s="134"/>
      <c r="FJ68" s="117"/>
      <c r="FK68" s="117">
        <v>113</v>
      </c>
      <c r="FL68" s="289">
        <v>111</v>
      </c>
      <c r="FM68" s="117"/>
      <c r="FN68" s="120"/>
      <c r="FO68" s="120"/>
      <c r="FP68" s="120"/>
      <c r="FQ68" s="120"/>
      <c r="FR68" s="142">
        <v>42193</v>
      </c>
      <c r="FS68" s="143">
        <v>39172</v>
      </c>
      <c r="FT68" s="16"/>
      <c r="FU68" s="16"/>
      <c r="FV68" s="16"/>
      <c r="FW68" s="16"/>
      <c r="FX68" s="16"/>
      <c r="FY68" s="16"/>
      <c r="FZ68" s="16"/>
      <c r="GA68" s="16"/>
      <c r="GB68" s="16"/>
    </row>
    <row r="69" spans="1:184" s="8" customFormat="1" ht="14.25">
      <c r="A69" s="314">
        <v>66</v>
      </c>
      <c r="B69" s="218" t="s">
        <v>373</v>
      </c>
      <c r="C69" s="224" t="s">
        <v>206</v>
      </c>
      <c r="D69" s="146">
        <v>38138</v>
      </c>
      <c r="E69" s="107" t="s">
        <v>374</v>
      </c>
      <c r="F69" s="108" t="s">
        <v>215</v>
      </c>
      <c r="G69" s="176" t="s">
        <v>6</v>
      </c>
      <c r="H69" s="110">
        <f>YEAR(FR69-D69)</f>
        <v>1911</v>
      </c>
      <c r="I69" s="111">
        <f>SUM(H69-1900)</f>
        <v>11</v>
      </c>
      <c r="J69" s="111">
        <f>IF(I69&gt;30,"",I69)</f>
        <v>11</v>
      </c>
      <c r="K69" s="110">
        <f>AVERAGE(L69:M69)</f>
        <v>109.11666666666667</v>
      </c>
      <c r="L69" s="112">
        <f>SUM(P69/O69)</f>
        <v>111.4</v>
      </c>
      <c r="M69" s="113">
        <f>AVERAGE(Q69:V69)</f>
        <v>106.83333333333333</v>
      </c>
      <c r="N69" s="113" t="str">
        <f>IF(O69&lt;6,"No","Yes")</f>
        <v>Yes</v>
      </c>
      <c r="O69" s="114">
        <f>COUNT(AB69:FQ69)</f>
        <v>10</v>
      </c>
      <c r="P69" s="115">
        <f>SUM(AB69:FQ69)</f>
        <v>1114</v>
      </c>
      <c r="Q69" s="113">
        <f>SMALL(AB69:FQ69,1)</f>
        <v>100</v>
      </c>
      <c r="R69" s="113">
        <f>SMALL(AB69:FQ69,2)</f>
        <v>104</v>
      </c>
      <c r="S69" s="113">
        <f>SMALL(AB69:FQ69,3)</f>
        <v>108</v>
      </c>
      <c r="T69" s="113">
        <f>SMALL(AB69:FQ69,4)</f>
        <v>108</v>
      </c>
      <c r="U69" s="113">
        <f>SMALL(AB69:FQ69,5)</f>
        <v>110</v>
      </c>
      <c r="V69" s="113">
        <f>SMALL(AB69:FQ69,6)</f>
        <v>111</v>
      </c>
      <c r="W69" s="113">
        <f>SMALL(AB69:FQ69,7)</f>
        <v>113</v>
      </c>
      <c r="X69" s="113">
        <f>SMALL(AB69:FQ69,8)</f>
        <v>113</v>
      </c>
      <c r="Y69" s="113">
        <f>SMALL(AB69:FQ69,9)</f>
        <v>117</v>
      </c>
      <c r="Z69" s="113">
        <f>SMALL(AB69:FQ69,10)</f>
        <v>130</v>
      </c>
      <c r="AA69" s="116">
        <f>SUM(O69/28)</f>
        <v>0.35714285714285715</v>
      </c>
      <c r="AB69" s="116"/>
      <c r="AC69" s="140"/>
      <c r="AD69" s="308"/>
      <c r="AE69" s="308"/>
      <c r="AF69" s="308"/>
      <c r="AG69" s="308"/>
      <c r="AH69" s="117"/>
      <c r="AI69" s="133"/>
      <c r="AJ69" s="308"/>
      <c r="AK69" s="308"/>
      <c r="AL69" s="308"/>
      <c r="AM69" s="308"/>
      <c r="AN69" s="308"/>
      <c r="AO69" s="120"/>
      <c r="AP69" s="120"/>
      <c r="AQ69" s="133"/>
      <c r="AR69" s="140"/>
      <c r="AS69" s="140"/>
      <c r="AT69" s="296"/>
      <c r="AU69" s="296"/>
      <c r="AV69" s="136"/>
      <c r="AW69" s="136"/>
      <c r="AX69" s="136"/>
      <c r="AY69" s="139"/>
      <c r="AZ69" s="139"/>
      <c r="BA69" s="135"/>
      <c r="BB69" s="135"/>
      <c r="BC69" s="138"/>
      <c r="BD69" s="138"/>
      <c r="BE69" s="138"/>
      <c r="BF69" s="138"/>
      <c r="BG69" s="137">
        <v>108</v>
      </c>
      <c r="BH69" s="137">
        <v>108</v>
      </c>
      <c r="BI69" s="296"/>
      <c r="BJ69" s="296"/>
      <c r="BK69" s="296"/>
      <c r="BL69" s="296"/>
      <c r="BM69" s="296"/>
      <c r="BN69" s="140"/>
      <c r="BO69" s="139"/>
      <c r="BP69" s="139"/>
      <c r="BQ69" s="139"/>
      <c r="BR69" s="139"/>
      <c r="BS69" s="139"/>
      <c r="BT69" s="139"/>
      <c r="BU69" s="131"/>
      <c r="BV69" s="131"/>
      <c r="BW69" s="139"/>
      <c r="BX69" s="139"/>
      <c r="BY69" s="118"/>
      <c r="BZ69" s="120"/>
      <c r="CA69" s="120"/>
      <c r="CB69" s="140"/>
      <c r="CC69" s="131"/>
      <c r="CD69" s="131"/>
      <c r="CE69" s="131"/>
      <c r="CF69" s="141"/>
      <c r="CG69" s="140"/>
      <c r="CH69" s="120"/>
      <c r="CI69" s="120"/>
      <c r="CJ69" s="140"/>
      <c r="CK69" s="130"/>
      <c r="CL69" s="130"/>
      <c r="CM69" s="130"/>
      <c r="CN69" s="130"/>
      <c r="CO69" s="117"/>
      <c r="CP69" s="118">
        <v>104</v>
      </c>
      <c r="CQ69" s="351"/>
      <c r="CR69" s="351"/>
      <c r="CS69" s="351"/>
      <c r="CT69" s="119"/>
      <c r="CU69" s="119"/>
      <c r="CV69" s="119"/>
      <c r="CW69" s="120"/>
      <c r="CX69" s="120"/>
      <c r="CY69" s="120"/>
      <c r="CZ69" s="120"/>
      <c r="DA69" s="121"/>
      <c r="DB69" s="121"/>
      <c r="DC69" s="120"/>
      <c r="DD69" s="120"/>
      <c r="DE69" s="120"/>
      <c r="DF69" s="120"/>
      <c r="DG69" s="337"/>
      <c r="DH69" s="337"/>
      <c r="DI69" s="337"/>
      <c r="DJ69" s="282"/>
      <c r="DK69" s="282"/>
      <c r="DL69" s="121"/>
      <c r="DM69" s="121"/>
      <c r="DN69" s="121"/>
      <c r="DO69" s="122"/>
      <c r="DP69" s="123"/>
      <c r="DQ69" s="124">
        <v>113</v>
      </c>
      <c r="DR69" s="125">
        <v>110</v>
      </c>
      <c r="DS69" s="120"/>
      <c r="DT69" s="120"/>
      <c r="DU69" s="126"/>
      <c r="DV69" s="127"/>
      <c r="DW69" s="120"/>
      <c r="DX69" s="120"/>
      <c r="DY69" s="126"/>
      <c r="DZ69" s="127">
        <v>113</v>
      </c>
      <c r="EA69" s="120"/>
      <c r="EB69" s="120"/>
      <c r="EC69" s="128"/>
      <c r="ED69" s="128"/>
      <c r="EE69" s="128"/>
      <c r="EF69" s="128"/>
      <c r="EG69" s="128"/>
      <c r="EH69" s="128"/>
      <c r="EI69" s="129"/>
      <c r="EJ69" s="129"/>
      <c r="EK69" s="129"/>
      <c r="EL69" s="127"/>
      <c r="EM69" s="120"/>
      <c r="EN69" s="120"/>
      <c r="EO69" s="129"/>
      <c r="EP69" s="129"/>
      <c r="EQ69" s="129"/>
      <c r="ER69" s="130"/>
      <c r="ES69" s="130"/>
      <c r="ET69" s="130"/>
      <c r="EU69" s="130"/>
      <c r="EV69" s="130"/>
      <c r="EW69" s="131"/>
      <c r="EX69" s="131"/>
      <c r="EY69" s="120"/>
      <c r="EZ69" s="120"/>
      <c r="FA69" s="127">
        <v>117</v>
      </c>
      <c r="FB69" s="117"/>
      <c r="FC69" s="132"/>
      <c r="FD69" s="132"/>
      <c r="FE69" s="120"/>
      <c r="FF69" s="120"/>
      <c r="FG69" s="123"/>
      <c r="FH69" s="123"/>
      <c r="FI69" s="134"/>
      <c r="FJ69" s="117"/>
      <c r="FK69" s="117">
        <v>111</v>
      </c>
      <c r="FL69" s="289">
        <v>130</v>
      </c>
      <c r="FM69" s="117">
        <v>100</v>
      </c>
      <c r="FN69" s="120"/>
      <c r="FO69" s="120"/>
      <c r="FP69" s="120"/>
      <c r="FQ69" s="120"/>
      <c r="FR69" s="142">
        <v>42193</v>
      </c>
      <c r="FS69" s="143">
        <v>39172</v>
      </c>
      <c r="FT69" s="16"/>
      <c r="FU69" s="16"/>
      <c r="FV69" s="16"/>
      <c r="FW69" s="16"/>
      <c r="FX69" s="16"/>
      <c r="FY69" s="16"/>
      <c r="FZ69" s="16"/>
      <c r="GA69" s="16"/>
      <c r="GB69" s="16"/>
    </row>
    <row r="70" spans="1:184" s="8" customFormat="1" ht="14.25">
      <c r="A70" s="314">
        <v>67</v>
      </c>
      <c r="B70" s="216" t="s">
        <v>273</v>
      </c>
      <c r="C70" s="217" t="s">
        <v>226</v>
      </c>
      <c r="D70" s="106">
        <v>37211</v>
      </c>
      <c r="E70" s="107" t="s">
        <v>274</v>
      </c>
      <c r="F70" s="108" t="s">
        <v>275</v>
      </c>
      <c r="G70" s="170" t="s">
        <v>27</v>
      </c>
      <c r="H70" s="110">
        <f>YEAR(FR70-D70)</f>
        <v>1913</v>
      </c>
      <c r="I70" s="111">
        <f>SUM(H70-1900)</f>
        <v>13</v>
      </c>
      <c r="J70" s="111">
        <f>IF(I70&gt;30,"",I70)</f>
        <v>13</v>
      </c>
      <c r="K70" s="110">
        <f>AVERAGE(L70:M70)</f>
        <v>84.83333333333333</v>
      </c>
      <c r="L70" s="112">
        <f>SUM(P70/O70)</f>
        <v>84.83333333333333</v>
      </c>
      <c r="M70" s="113">
        <f>AVERAGE(Q70:V70)</f>
        <v>84.83333333333333</v>
      </c>
      <c r="N70" s="113" t="str">
        <f>IF(O70&lt;10,"No","Yes")</f>
        <v>No</v>
      </c>
      <c r="O70" s="114">
        <f>COUNT(AB70:FQ70)</f>
        <v>6</v>
      </c>
      <c r="P70" s="115">
        <f>SUM(AB70:FQ70)</f>
        <v>509</v>
      </c>
      <c r="Q70" s="113">
        <f>SMALL(AB70:FQ70,1)</f>
        <v>78</v>
      </c>
      <c r="R70" s="113">
        <f>SMALL(AB70:FQ70,2)</f>
        <v>80</v>
      </c>
      <c r="S70" s="113">
        <f>SMALL(AB70:FQ70,3)</f>
        <v>83</v>
      </c>
      <c r="T70" s="113">
        <f>SMALL(AB70:FQ70,4)</f>
        <v>84</v>
      </c>
      <c r="U70" s="113">
        <f>SMALL(AB70:FQ70,5)</f>
        <v>89</v>
      </c>
      <c r="V70" s="113">
        <f>SMALL(AB70:FQ70,6)</f>
        <v>95</v>
      </c>
      <c r="W70" s="113" t="e">
        <f>SMALL(AB70:FQ70,7)</f>
        <v>#NUM!</v>
      </c>
      <c r="X70" s="113" t="e">
        <f>SMALL(AB70:FQ70,8)</f>
        <v>#NUM!</v>
      </c>
      <c r="Y70" s="113" t="e">
        <f>SMALL(AB70:FQ70,9)</f>
        <v>#NUM!</v>
      </c>
      <c r="Z70" s="113" t="e">
        <f>SMALL(AB70:FQ70,10)</f>
        <v>#NUM!</v>
      </c>
      <c r="AA70" s="116">
        <f>SUM(O70/28)</f>
        <v>0.21428571428571427</v>
      </c>
      <c r="AB70" s="116"/>
      <c r="AC70" s="140"/>
      <c r="AD70" s="308"/>
      <c r="AE70" s="308"/>
      <c r="AF70" s="308"/>
      <c r="AG70" s="308"/>
      <c r="AH70" s="117"/>
      <c r="AI70" s="133"/>
      <c r="AJ70" s="308"/>
      <c r="AK70" s="308"/>
      <c r="AL70" s="308"/>
      <c r="AM70" s="308"/>
      <c r="AN70" s="308"/>
      <c r="AO70" s="120"/>
      <c r="AP70" s="120"/>
      <c r="AQ70" s="133"/>
      <c r="AR70" s="140"/>
      <c r="AS70" s="140"/>
      <c r="AT70" s="296"/>
      <c r="AU70" s="296"/>
      <c r="AV70" s="136">
        <v>84</v>
      </c>
      <c r="AW70" s="136">
        <v>83</v>
      </c>
      <c r="AX70" s="136">
        <v>89</v>
      </c>
      <c r="AY70" s="139"/>
      <c r="AZ70" s="139"/>
      <c r="BA70" s="135"/>
      <c r="BB70" s="135"/>
      <c r="BC70" s="138"/>
      <c r="BD70" s="138"/>
      <c r="BE70" s="138"/>
      <c r="BF70" s="138"/>
      <c r="BG70" s="137">
        <v>78</v>
      </c>
      <c r="BH70" s="137"/>
      <c r="BI70" s="296"/>
      <c r="BJ70" s="296"/>
      <c r="BK70" s="296"/>
      <c r="BL70" s="296"/>
      <c r="BM70" s="296"/>
      <c r="BN70" s="140"/>
      <c r="BO70" s="139"/>
      <c r="BP70" s="139"/>
      <c r="BQ70" s="139"/>
      <c r="BR70" s="139"/>
      <c r="BS70" s="139"/>
      <c r="BT70" s="139"/>
      <c r="BU70" s="131"/>
      <c r="BV70" s="131"/>
      <c r="BW70" s="139"/>
      <c r="BX70" s="139"/>
      <c r="BY70" s="118"/>
      <c r="BZ70" s="120"/>
      <c r="CA70" s="120"/>
      <c r="CB70" s="140"/>
      <c r="CC70" s="131"/>
      <c r="CD70" s="131"/>
      <c r="CE70" s="131"/>
      <c r="CF70" s="141"/>
      <c r="CG70" s="140"/>
      <c r="CH70" s="120"/>
      <c r="CI70" s="120"/>
      <c r="CJ70" s="140"/>
      <c r="CK70" s="130"/>
      <c r="CL70" s="130"/>
      <c r="CM70" s="130"/>
      <c r="CN70" s="130"/>
      <c r="CO70" s="117"/>
      <c r="CP70" s="118">
        <v>80</v>
      </c>
      <c r="CQ70" s="351"/>
      <c r="CR70" s="351"/>
      <c r="CS70" s="351"/>
      <c r="CT70" s="119"/>
      <c r="CU70" s="119"/>
      <c r="CV70" s="119"/>
      <c r="CW70" s="120"/>
      <c r="CX70" s="120"/>
      <c r="CY70" s="120"/>
      <c r="CZ70" s="120"/>
      <c r="DA70" s="121"/>
      <c r="DB70" s="121"/>
      <c r="DC70" s="120"/>
      <c r="DD70" s="120"/>
      <c r="DE70" s="120"/>
      <c r="DF70" s="120"/>
      <c r="DG70" s="337"/>
      <c r="DH70" s="337"/>
      <c r="DI70" s="337"/>
      <c r="DJ70" s="282"/>
      <c r="DK70" s="282"/>
      <c r="DL70" s="121"/>
      <c r="DM70" s="121"/>
      <c r="DN70" s="121"/>
      <c r="DO70" s="122"/>
      <c r="DP70" s="123"/>
      <c r="DQ70" s="208"/>
      <c r="DR70" s="125"/>
      <c r="DS70" s="120"/>
      <c r="DT70" s="120"/>
      <c r="DU70" s="126"/>
      <c r="DV70" s="127"/>
      <c r="DW70" s="120"/>
      <c r="DX70" s="120"/>
      <c r="DY70" s="126"/>
      <c r="DZ70" s="127"/>
      <c r="EA70" s="120"/>
      <c r="EB70" s="120"/>
      <c r="EC70" s="128"/>
      <c r="ED70" s="128"/>
      <c r="EE70" s="128"/>
      <c r="EF70" s="128"/>
      <c r="EG70" s="128"/>
      <c r="EH70" s="128"/>
      <c r="EI70" s="129"/>
      <c r="EJ70" s="129"/>
      <c r="EK70" s="129"/>
      <c r="EL70" s="127"/>
      <c r="EM70" s="120"/>
      <c r="EN70" s="120"/>
      <c r="EO70" s="129"/>
      <c r="EP70" s="129"/>
      <c r="EQ70" s="129"/>
      <c r="ER70" s="130"/>
      <c r="ES70" s="130"/>
      <c r="ET70" s="130"/>
      <c r="EU70" s="130"/>
      <c r="EV70" s="130"/>
      <c r="EW70" s="131"/>
      <c r="EX70" s="131"/>
      <c r="EY70" s="120"/>
      <c r="EZ70" s="120"/>
      <c r="FA70" s="127"/>
      <c r="FB70" s="117"/>
      <c r="FC70" s="132"/>
      <c r="FD70" s="132"/>
      <c r="FE70" s="120"/>
      <c r="FF70" s="120"/>
      <c r="FG70" s="123"/>
      <c r="FH70" s="123"/>
      <c r="FI70" s="134"/>
      <c r="FJ70" s="117"/>
      <c r="FK70" s="117"/>
      <c r="FL70" s="289"/>
      <c r="FM70" s="117">
        <v>95</v>
      </c>
      <c r="FN70" s="120"/>
      <c r="FO70" s="120"/>
      <c r="FP70" s="120"/>
      <c r="FQ70" s="120"/>
      <c r="FR70" s="142">
        <v>42193</v>
      </c>
      <c r="FS70" s="143">
        <v>39172</v>
      </c>
      <c r="FT70" s="16"/>
      <c r="FU70" s="16"/>
      <c r="FV70" s="16"/>
      <c r="FW70" s="16"/>
      <c r="FX70" s="16"/>
      <c r="FY70" s="16"/>
      <c r="FZ70" s="16"/>
      <c r="GA70" s="16"/>
      <c r="GB70" s="16"/>
    </row>
    <row r="71" spans="1:184" s="8" customFormat="1" ht="14.25">
      <c r="A71" s="314">
        <v>68</v>
      </c>
      <c r="B71" s="194" t="s">
        <v>452</v>
      </c>
      <c r="C71" s="275" t="s">
        <v>114</v>
      </c>
      <c r="D71" s="106">
        <v>36998</v>
      </c>
      <c r="E71" s="225">
        <v>796896973</v>
      </c>
      <c r="F71" s="108" t="s">
        <v>453</v>
      </c>
      <c r="G71" s="354" t="s">
        <v>14</v>
      </c>
      <c r="H71" s="110">
        <f>YEAR(FR71-D71)</f>
        <v>1914</v>
      </c>
      <c r="I71" s="111">
        <f>SUM(H71-1900)</f>
        <v>14</v>
      </c>
      <c r="J71" s="111">
        <f>IF(I71&gt;30,"",I71)</f>
        <v>14</v>
      </c>
      <c r="K71" s="110">
        <f>AVERAGE(L71:M71)</f>
        <v>84.97916666666666</v>
      </c>
      <c r="L71" s="112">
        <f>SUM(P71/O71)</f>
        <v>85.625</v>
      </c>
      <c r="M71" s="113">
        <f>AVERAGE(Q71:V71)</f>
        <v>84.33333333333333</v>
      </c>
      <c r="N71" s="113" t="str">
        <f>IF(O71&lt;10,"No","Yes")</f>
        <v>No</v>
      </c>
      <c r="O71" s="114">
        <f>COUNT(AB71:FQ71)</f>
        <v>8</v>
      </c>
      <c r="P71" s="115">
        <f>SUM(AB71:FQ71)</f>
        <v>685</v>
      </c>
      <c r="Q71" s="113">
        <f>SMALL(AB71:FQ71,1)</f>
        <v>81</v>
      </c>
      <c r="R71" s="113">
        <f>SMALL(AB71:FQ71,2)</f>
        <v>82</v>
      </c>
      <c r="S71" s="113">
        <f>SMALL(AB71:FQ71,3)</f>
        <v>83</v>
      </c>
      <c r="T71" s="113">
        <f>SMALL(AB71:FQ71,4)</f>
        <v>85</v>
      </c>
      <c r="U71" s="113">
        <f>SMALL(AB71:FQ71,5)</f>
        <v>87</v>
      </c>
      <c r="V71" s="113">
        <f>SMALL(AB71:FQ71,6)</f>
        <v>88</v>
      </c>
      <c r="W71" s="113">
        <f>SMALL(AB71:FQ71,7)</f>
        <v>88</v>
      </c>
      <c r="X71" s="113">
        <f>SMALL(AB71:FQ71,8)</f>
        <v>91</v>
      </c>
      <c r="Y71" s="113" t="e">
        <f>SMALL(AB71:FQ71,9)</f>
        <v>#NUM!</v>
      </c>
      <c r="Z71" s="113" t="e">
        <f>SMALL(AB71:FQ71,10)</f>
        <v>#NUM!</v>
      </c>
      <c r="AA71" s="116">
        <f>SUM(O71/28)</f>
        <v>0.2857142857142857</v>
      </c>
      <c r="AB71" s="116"/>
      <c r="AC71" s="322"/>
      <c r="AD71" s="308"/>
      <c r="AE71" s="308"/>
      <c r="AF71" s="308"/>
      <c r="AG71" s="308"/>
      <c r="AH71" s="320"/>
      <c r="AI71" s="320"/>
      <c r="AJ71" s="308"/>
      <c r="AK71" s="308"/>
      <c r="AL71" s="308"/>
      <c r="AM71" s="308"/>
      <c r="AN71" s="308"/>
      <c r="AO71" s="317"/>
      <c r="AP71" s="317"/>
      <c r="AQ71" s="320"/>
      <c r="AR71" s="322"/>
      <c r="AS71" s="322"/>
      <c r="AT71" s="296"/>
      <c r="AU71" s="296"/>
      <c r="AV71" s="136"/>
      <c r="AW71" s="136"/>
      <c r="AX71" s="136"/>
      <c r="AY71" s="139"/>
      <c r="AZ71" s="139"/>
      <c r="BA71" s="135"/>
      <c r="BB71" s="135"/>
      <c r="BC71" s="138"/>
      <c r="BD71" s="138"/>
      <c r="BE71" s="138"/>
      <c r="BF71" s="138"/>
      <c r="BG71" s="137"/>
      <c r="BH71" s="137"/>
      <c r="BI71" s="296"/>
      <c r="BJ71" s="296"/>
      <c r="BK71" s="296"/>
      <c r="BL71" s="296"/>
      <c r="BM71" s="296"/>
      <c r="BN71" s="322"/>
      <c r="BO71" s="139"/>
      <c r="BP71" s="139"/>
      <c r="BQ71" s="139"/>
      <c r="BR71" s="139"/>
      <c r="BS71" s="139"/>
      <c r="BT71" s="139"/>
      <c r="BU71" s="324"/>
      <c r="BV71" s="324"/>
      <c r="BW71" s="139"/>
      <c r="BX71" s="139"/>
      <c r="BY71" s="320"/>
      <c r="BZ71" s="317"/>
      <c r="CA71" s="317"/>
      <c r="CB71" s="322">
        <v>88</v>
      </c>
      <c r="CC71" s="324"/>
      <c r="CD71" s="324"/>
      <c r="CE71" s="324"/>
      <c r="CF71" s="323"/>
      <c r="CG71" s="322"/>
      <c r="CH71" s="317"/>
      <c r="CI71" s="317"/>
      <c r="CJ71" s="322"/>
      <c r="CK71" s="325"/>
      <c r="CL71" s="325"/>
      <c r="CM71" s="325"/>
      <c r="CN71" s="325"/>
      <c r="CO71" s="320"/>
      <c r="CP71" s="320"/>
      <c r="CQ71" s="324"/>
      <c r="CR71" s="324"/>
      <c r="CS71" s="324"/>
      <c r="CT71" s="326"/>
      <c r="CU71" s="326"/>
      <c r="CV71" s="326"/>
      <c r="CW71" s="317"/>
      <c r="CX71" s="317"/>
      <c r="CY71" s="317"/>
      <c r="CZ71" s="317"/>
      <c r="DA71" s="121"/>
      <c r="DB71" s="121"/>
      <c r="DC71" s="317"/>
      <c r="DD71" s="317"/>
      <c r="DE71" s="317"/>
      <c r="DF71" s="317"/>
      <c r="DG71" s="341"/>
      <c r="DH71" s="341"/>
      <c r="DI71" s="341"/>
      <c r="DJ71" s="327"/>
      <c r="DK71" s="327"/>
      <c r="DL71" s="121"/>
      <c r="DM71" s="121"/>
      <c r="DN71" s="121"/>
      <c r="DO71" s="328"/>
      <c r="DP71" s="318"/>
      <c r="DQ71" s="329">
        <v>87</v>
      </c>
      <c r="DR71" s="329">
        <v>91</v>
      </c>
      <c r="DS71" s="317"/>
      <c r="DT71" s="317"/>
      <c r="DU71" s="327"/>
      <c r="DV71" s="320"/>
      <c r="DW71" s="317"/>
      <c r="DX71" s="317"/>
      <c r="DY71" s="327"/>
      <c r="DZ71" s="320"/>
      <c r="EA71" s="317"/>
      <c r="EB71" s="317"/>
      <c r="EC71" s="330"/>
      <c r="ED71" s="330"/>
      <c r="EE71" s="330"/>
      <c r="EF71" s="330"/>
      <c r="EG71" s="330"/>
      <c r="EH71" s="330"/>
      <c r="EI71" s="331"/>
      <c r="EJ71" s="331"/>
      <c r="EK71" s="331"/>
      <c r="EL71" s="320">
        <v>81</v>
      </c>
      <c r="EM71" s="317"/>
      <c r="EN71" s="317"/>
      <c r="EO71" s="331"/>
      <c r="EP71" s="331"/>
      <c r="EQ71" s="331"/>
      <c r="ER71" s="325"/>
      <c r="ES71" s="325"/>
      <c r="ET71" s="325"/>
      <c r="EU71" s="325"/>
      <c r="EV71" s="325"/>
      <c r="EW71" s="324"/>
      <c r="EX71" s="324"/>
      <c r="EY71" s="317">
        <v>82</v>
      </c>
      <c r="EZ71" s="317">
        <v>83</v>
      </c>
      <c r="FA71" s="320"/>
      <c r="FB71" s="320"/>
      <c r="FC71" s="132"/>
      <c r="FD71" s="132"/>
      <c r="FE71" s="317"/>
      <c r="FF71" s="317"/>
      <c r="FG71" s="318"/>
      <c r="FH71" s="318"/>
      <c r="FI71" s="319">
        <v>88</v>
      </c>
      <c r="FJ71" s="320">
        <v>85</v>
      </c>
      <c r="FK71" s="320"/>
      <c r="FL71" s="321"/>
      <c r="FM71" s="320"/>
      <c r="FN71" s="317"/>
      <c r="FO71" s="317"/>
      <c r="FP71" s="317"/>
      <c r="FQ71" s="317"/>
      <c r="FR71" s="142">
        <v>42193</v>
      </c>
      <c r="FS71" s="143">
        <v>39172</v>
      </c>
      <c r="FT71" s="16"/>
      <c r="FU71" s="16"/>
      <c r="FV71" s="16"/>
      <c r="FW71" s="16"/>
      <c r="FX71" s="16"/>
      <c r="FY71" s="16"/>
      <c r="FZ71" s="16"/>
      <c r="GA71" s="16"/>
      <c r="GB71" s="16"/>
    </row>
    <row r="72" spans="1:184" s="8" customFormat="1" ht="14.25">
      <c r="A72" s="314">
        <v>69</v>
      </c>
      <c r="B72" s="197" t="s">
        <v>125</v>
      </c>
      <c r="C72" s="198" t="s">
        <v>106</v>
      </c>
      <c r="D72" s="106">
        <v>35573</v>
      </c>
      <c r="E72" s="107" t="s">
        <v>124</v>
      </c>
      <c r="F72" s="301" t="str">
        <f>'[1]Copy of Junior Registrasie Data'!$L$196</f>
        <v>mastersview@telkomsa.net</v>
      </c>
      <c r="G72" s="170" t="s">
        <v>28</v>
      </c>
      <c r="H72" s="110">
        <f>YEAR(FR72-D72)</f>
        <v>1918</v>
      </c>
      <c r="I72" s="111">
        <f>SUM(H72-1900)</f>
        <v>18</v>
      </c>
      <c r="J72" s="111">
        <f>IF(I72&gt;30,"",I72)</f>
        <v>18</v>
      </c>
      <c r="K72" s="110" t="e">
        <f>AVERAGE(L72:M72)</f>
        <v>#NUM!</v>
      </c>
      <c r="L72" s="112">
        <f>SUM(P72/O72)</f>
        <v>78</v>
      </c>
      <c r="M72" s="113" t="e">
        <f>AVERAGE(Q72:Z72)</f>
        <v>#NUM!</v>
      </c>
      <c r="N72" s="113" t="str">
        <f>IF(O72&lt;10,"No","Yes")</f>
        <v>No</v>
      </c>
      <c r="O72" s="114">
        <f>COUNT(AB72:FQ72)</f>
        <v>1</v>
      </c>
      <c r="P72" s="115">
        <f>SUM(AB72:FQ72)</f>
        <v>78</v>
      </c>
      <c r="Q72" s="113">
        <f>SMALL(AB72:FQ72,1)</f>
        <v>78</v>
      </c>
      <c r="R72" s="113" t="e">
        <f>SMALL(AB72:FQ72,2)</f>
        <v>#NUM!</v>
      </c>
      <c r="S72" s="113" t="e">
        <f>SMALL(AB72:FQ72,3)</f>
        <v>#NUM!</v>
      </c>
      <c r="T72" s="113" t="e">
        <f>SMALL(AB72:FQ72,4)</f>
        <v>#NUM!</v>
      </c>
      <c r="U72" s="113" t="e">
        <f>SMALL(AB72:FQ72,5)</f>
        <v>#NUM!</v>
      </c>
      <c r="V72" s="113" t="e">
        <f>SMALL(AB72:FQ72,6)</f>
        <v>#NUM!</v>
      </c>
      <c r="W72" s="113" t="e">
        <f>SMALL(AB72:FQ72,7)</f>
        <v>#NUM!</v>
      </c>
      <c r="X72" s="113" t="e">
        <f>SMALL(AB72:FQ72,8)</f>
        <v>#NUM!</v>
      </c>
      <c r="Y72" s="113" t="e">
        <f>SMALL(AB72:FQ72,9)</f>
        <v>#NUM!</v>
      </c>
      <c r="Z72" s="113" t="e">
        <f>SMALL(AB72:FQ72,10)</f>
        <v>#NUM!</v>
      </c>
      <c r="AA72" s="116">
        <f>SUM(O72/28)</f>
        <v>0.03571428571428571</v>
      </c>
      <c r="AB72" s="116"/>
      <c r="AC72" s="140"/>
      <c r="AD72" s="308"/>
      <c r="AE72" s="308"/>
      <c r="AF72" s="308"/>
      <c r="AG72" s="308"/>
      <c r="AH72" s="117"/>
      <c r="AI72" s="133"/>
      <c r="AJ72" s="308"/>
      <c r="AK72" s="308"/>
      <c r="AL72" s="308"/>
      <c r="AM72" s="308"/>
      <c r="AN72" s="308"/>
      <c r="AO72" s="120"/>
      <c r="AP72" s="120"/>
      <c r="AQ72" s="133"/>
      <c r="AR72" s="140"/>
      <c r="AS72" s="140"/>
      <c r="AT72" s="296"/>
      <c r="AU72" s="296"/>
      <c r="AV72" s="136"/>
      <c r="AW72" s="136"/>
      <c r="AX72" s="136"/>
      <c r="AY72" s="139"/>
      <c r="AZ72" s="139"/>
      <c r="BA72" s="135"/>
      <c r="BB72" s="135"/>
      <c r="BC72" s="138"/>
      <c r="BD72" s="138"/>
      <c r="BE72" s="138"/>
      <c r="BF72" s="138"/>
      <c r="BG72" s="137"/>
      <c r="BH72" s="137"/>
      <c r="BI72" s="296"/>
      <c r="BJ72" s="296"/>
      <c r="BK72" s="296"/>
      <c r="BL72" s="296"/>
      <c r="BM72" s="296"/>
      <c r="BN72" s="140"/>
      <c r="BO72" s="139"/>
      <c r="BP72" s="139"/>
      <c r="BQ72" s="139"/>
      <c r="BR72" s="139"/>
      <c r="BS72" s="139"/>
      <c r="BT72" s="139"/>
      <c r="BU72" s="131"/>
      <c r="BV72" s="131"/>
      <c r="BW72" s="139"/>
      <c r="BX72" s="139"/>
      <c r="BY72" s="118"/>
      <c r="BZ72" s="120"/>
      <c r="CA72" s="120"/>
      <c r="CB72" s="140"/>
      <c r="CC72" s="131"/>
      <c r="CD72" s="131"/>
      <c r="CE72" s="131"/>
      <c r="CF72" s="141"/>
      <c r="CG72" s="140"/>
      <c r="CH72" s="120"/>
      <c r="CI72" s="120"/>
      <c r="CJ72" s="140"/>
      <c r="CK72" s="130"/>
      <c r="CL72" s="130"/>
      <c r="CM72" s="130"/>
      <c r="CN72" s="130"/>
      <c r="CO72" s="117"/>
      <c r="CP72" s="118">
        <v>78</v>
      </c>
      <c r="CQ72" s="351"/>
      <c r="CR72" s="351"/>
      <c r="CS72" s="351"/>
      <c r="CT72" s="119"/>
      <c r="CU72" s="119"/>
      <c r="CV72" s="119"/>
      <c r="CW72" s="120"/>
      <c r="CX72" s="120"/>
      <c r="CY72" s="120"/>
      <c r="CZ72" s="120"/>
      <c r="DA72" s="121"/>
      <c r="DB72" s="121"/>
      <c r="DC72" s="120"/>
      <c r="DD72" s="120"/>
      <c r="DE72" s="120"/>
      <c r="DF72" s="120"/>
      <c r="DG72" s="337"/>
      <c r="DH72" s="337"/>
      <c r="DI72" s="337"/>
      <c r="DJ72" s="282"/>
      <c r="DK72" s="282"/>
      <c r="DL72" s="121"/>
      <c r="DM72" s="121"/>
      <c r="DN72" s="121"/>
      <c r="DO72" s="122"/>
      <c r="DP72" s="123"/>
      <c r="DQ72" s="124"/>
      <c r="DR72" s="125"/>
      <c r="DS72" s="120"/>
      <c r="DT72" s="120"/>
      <c r="DU72" s="126"/>
      <c r="DV72" s="127"/>
      <c r="DW72" s="120"/>
      <c r="DX72" s="120"/>
      <c r="DY72" s="126"/>
      <c r="DZ72" s="127"/>
      <c r="EA72" s="120"/>
      <c r="EB72" s="120"/>
      <c r="EC72" s="128"/>
      <c r="ED72" s="128"/>
      <c r="EE72" s="128"/>
      <c r="EF72" s="128"/>
      <c r="EG72" s="128"/>
      <c r="EH72" s="128"/>
      <c r="EI72" s="129"/>
      <c r="EJ72" s="129"/>
      <c r="EK72" s="129"/>
      <c r="EL72" s="127"/>
      <c r="EM72" s="120"/>
      <c r="EN72" s="120"/>
      <c r="EO72" s="129"/>
      <c r="EP72" s="129"/>
      <c r="EQ72" s="129"/>
      <c r="ER72" s="130"/>
      <c r="ES72" s="130"/>
      <c r="ET72" s="130"/>
      <c r="EU72" s="130"/>
      <c r="EV72" s="130"/>
      <c r="EW72" s="131"/>
      <c r="EX72" s="131"/>
      <c r="EY72" s="120"/>
      <c r="EZ72" s="120"/>
      <c r="FA72" s="127"/>
      <c r="FB72" s="117"/>
      <c r="FC72" s="132"/>
      <c r="FD72" s="132"/>
      <c r="FE72" s="120"/>
      <c r="FF72" s="120"/>
      <c r="FG72" s="123"/>
      <c r="FH72" s="123"/>
      <c r="FI72" s="134"/>
      <c r="FJ72" s="117"/>
      <c r="FK72" s="117"/>
      <c r="FL72" s="289"/>
      <c r="FM72" s="117"/>
      <c r="FN72" s="120"/>
      <c r="FO72" s="120"/>
      <c r="FP72" s="155"/>
      <c r="FQ72" s="155"/>
      <c r="FR72" s="142">
        <v>42193</v>
      </c>
      <c r="FS72" s="143">
        <v>39172</v>
      </c>
      <c r="FT72" s="16"/>
      <c r="FU72" s="16"/>
      <c r="FV72" s="16"/>
      <c r="FW72" s="16"/>
      <c r="FX72" s="16"/>
      <c r="FY72" s="16"/>
      <c r="FZ72" s="16"/>
      <c r="GA72" s="16"/>
      <c r="GB72" s="16"/>
    </row>
    <row r="73" spans="1:184" s="8" customFormat="1" ht="14.25">
      <c r="A73" s="314">
        <v>70</v>
      </c>
      <c r="B73" s="197" t="s">
        <v>370</v>
      </c>
      <c r="C73" s="198" t="s">
        <v>106</v>
      </c>
      <c r="D73" s="146">
        <v>35849</v>
      </c>
      <c r="E73" s="107" t="s">
        <v>371</v>
      </c>
      <c r="F73" s="108" t="s">
        <v>372</v>
      </c>
      <c r="G73" s="176" t="s">
        <v>8</v>
      </c>
      <c r="H73" s="110">
        <f>YEAR(FR73-D73)</f>
        <v>1917</v>
      </c>
      <c r="I73" s="111">
        <f>SUM(H73-1900)</f>
        <v>17</v>
      </c>
      <c r="J73" s="111">
        <f>IF(I73&gt;30,"",I73)</f>
        <v>17</v>
      </c>
      <c r="K73" s="110" t="e">
        <f>AVERAGE(L73:M73)</f>
        <v>#NUM!</v>
      </c>
      <c r="L73" s="112">
        <f>SUM(P73/O73)</f>
        <v>78.44444444444444</v>
      </c>
      <c r="M73" s="113" t="e">
        <f>AVERAGE(Q73:Z73)</f>
        <v>#NUM!</v>
      </c>
      <c r="N73" s="113" t="str">
        <f>IF(O73&lt;10,"No","Yes")</f>
        <v>No</v>
      </c>
      <c r="O73" s="114">
        <f>COUNT(AB73:FQ73)</f>
        <v>9</v>
      </c>
      <c r="P73" s="115">
        <f>SUM(AB73:FQ73)</f>
        <v>706</v>
      </c>
      <c r="Q73" s="113">
        <f>SMALL(AB73:FQ73,1)</f>
        <v>73</v>
      </c>
      <c r="R73" s="113">
        <f>SMALL(AB73:FQ73,2)</f>
        <v>75</v>
      </c>
      <c r="S73" s="113">
        <f>SMALL(AB73:FQ73,3)</f>
        <v>76</v>
      </c>
      <c r="T73" s="113">
        <f>SMALL(AB73:FQ73,4)</f>
        <v>77</v>
      </c>
      <c r="U73" s="113">
        <f>SMALL(AB73:FQ73,5)</f>
        <v>79</v>
      </c>
      <c r="V73" s="113">
        <f>SMALL(AB73:FQ73,6)</f>
        <v>79</v>
      </c>
      <c r="W73" s="113">
        <f>SMALL(AB73:FQ73,7)</f>
        <v>80</v>
      </c>
      <c r="X73" s="113">
        <f>SMALL(AB73:FQ73,8)</f>
        <v>80</v>
      </c>
      <c r="Y73" s="113">
        <f>SMALL(AB73:FQ73,9)</f>
        <v>87</v>
      </c>
      <c r="Z73" s="113" t="e">
        <f>SMALL(AB73:FQ73,10)</f>
        <v>#NUM!</v>
      </c>
      <c r="AA73" s="116">
        <f>SUM(O73/28)</f>
        <v>0.32142857142857145</v>
      </c>
      <c r="AB73" s="116"/>
      <c r="AC73" s="140"/>
      <c r="AD73" s="308"/>
      <c r="AE73" s="308"/>
      <c r="AF73" s="308"/>
      <c r="AG73" s="308"/>
      <c r="AH73" s="117">
        <v>79</v>
      </c>
      <c r="AI73" s="133"/>
      <c r="AJ73" s="308"/>
      <c r="AK73" s="308"/>
      <c r="AL73" s="308"/>
      <c r="AM73" s="308"/>
      <c r="AN73" s="308"/>
      <c r="AO73" s="120"/>
      <c r="AP73" s="120"/>
      <c r="AQ73" s="133"/>
      <c r="AR73" s="140"/>
      <c r="AS73" s="140"/>
      <c r="AT73" s="296"/>
      <c r="AU73" s="296"/>
      <c r="AV73" s="136">
        <v>79</v>
      </c>
      <c r="AW73" s="136">
        <v>73</v>
      </c>
      <c r="AX73" s="136">
        <v>76</v>
      </c>
      <c r="AY73" s="139"/>
      <c r="AZ73" s="139"/>
      <c r="BA73" s="135"/>
      <c r="BB73" s="135"/>
      <c r="BC73" s="138"/>
      <c r="BD73" s="138"/>
      <c r="BE73" s="138"/>
      <c r="BF73" s="138"/>
      <c r="BG73" s="137">
        <v>77</v>
      </c>
      <c r="BH73" s="137">
        <v>87</v>
      </c>
      <c r="BI73" s="296"/>
      <c r="BJ73" s="296"/>
      <c r="BK73" s="296"/>
      <c r="BL73" s="296"/>
      <c r="BM73" s="296"/>
      <c r="BN73" s="140"/>
      <c r="BO73" s="139"/>
      <c r="BP73" s="139"/>
      <c r="BQ73" s="139"/>
      <c r="BR73" s="139"/>
      <c r="BS73" s="139"/>
      <c r="BT73" s="139"/>
      <c r="BU73" s="131"/>
      <c r="BV73" s="131"/>
      <c r="BW73" s="139"/>
      <c r="BX73" s="139"/>
      <c r="BY73" s="118"/>
      <c r="BZ73" s="120"/>
      <c r="CA73" s="120"/>
      <c r="CB73" s="140"/>
      <c r="CC73" s="131"/>
      <c r="CD73" s="131"/>
      <c r="CE73" s="131"/>
      <c r="CF73" s="141">
        <v>80</v>
      </c>
      <c r="CG73" s="140"/>
      <c r="CH73" s="120"/>
      <c r="CI73" s="120"/>
      <c r="CJ73" s="140"/>
      <c r="CK73" s="130"/>
      <c r="CL73" s="130"/>
      <c r="CM73" s="130"/>
      <c r="CN73" s="130"/>
      <c r="CO73" s="117"/>
      <c r="CP73" s="118">
        <v>80</v>
      </c>
      <c r="CQ73" s="351"/>
      <c r="CR73" s="351"/>
      <c r="CS73" s="351"/>
      <c r="CT73" s="119"/>
      <c r="CU73" s="119"/>
      <c r="CV73" s="119"/>
      <c r="CW73" s="120"/>
      <c r="CX73" s="120"/>
      <c r="CY73" s="120"/>
      <c r="CZ73" s="120"/>
      <c r="DA73" s="121"/>
      <c r="DB73" s="121"/>
      <c r="DC73" s="120"/>
      <c r="DD73" s="120"/>
      <c r="DE73" s="120"/>
      <c r="DF73" s="120"/>
      <c r="DG73" s="337"/>
      <c r="DH73" s="337"/>
      <c r="DI73" s="337"/>
      <c r="DJ73" s="282"/>
      <c r="DK73" s="282"/>
      <c r="DL73" s="121"/>
      <c r="DM73" s="121"/>
      <c r="DN73" s="121"/>
      <c r="DO73" s="122"/>
      <c r="DP73" s="123"/>
      <c r="DQ73" s="124"/>
      <c r="DR73" s="125"/>
      <c r="DS73" s="120"/>
      <c r="DT73" s="120"/>
      <c r="DU73" s="126"/>
      <c r="DV73" s="127"/>
      <c r="DW73" s="120"/>
      <c r="DX73" s="120"/>
      <c r="DY73" s="126"/>
      <c r="DZ73" s="127">
        <v>75</v>
      </c>
      <c r="EA73" s="120"/>
      <c r="EB73" s="120"/>
      <c r="EC73" s="128"/>
      <c r="ED73" s="128"/>
      <c r="EE73" s="128"/>
      <c r="EF73" s="128"/>
      <c r="EG73" s="128"/>
      <c r="EH73" s="128"/>
      <c r="EI73" s="129"/>
      <c r="EJ73" s="129"/>
      <c r="EK73" s="129"/>
      <c r="EL73" s="127"/>
      <c r="EM73" s="120"/>
      <c r="EN73" s="120"/>
      <c r="EO73" s="129"/>
      <c r="EP73" s="129"/>
      <c r="EQ73" s="129"/>
      <c r="ER73" s="130"/>
      <c r="ES73" s="130"/>
      <c r="ET73" s="130"/>
      <c r="EU73" s="130"/>
      <c r="EV73" s="130"/>
      <c r="EW73" s="131"/>
      <c r="EX73" s="131"/>
      <c r="EY73" s="120"/>
      <c r="EZ73" s="120"/>
      <c r="FA73" s="127"/>
      <c r="FB73" s="117"/>
      <c r="FC73" s="132"/>
      <c r="FD73" s="132"/>
      <c r="FE73" s="120"/>
      <c r="FF73" s="120"/>
      <c r="FG73" s="123"/>
      <c r="FH73" s="123"/>
      <c r="FI73" s="134"/>
      <c r="FJ73" s="117"/>
      <c r="FK73" s="117"/>
      <c r="FL73" s="289"/>
      <c r="FM73" s="117"/>
      <c r="FN73" s="120"/>
      <c r="FO73" s="120"/>
      <c r="FP73" s="201"/>
      <c r="FQ73" s="201"/>
      <c r="FR73" s="142">
        <v>42193</v>
      </c>
      <c r="FS73" s="143">
        <v>39172</v>
      </c>
      <c r="FT73" s="16"/>
      <c r="FU73" s="16"/>
      <c r="FV73" s="16"/>
      <c r="FW73" s="16"/>
      <c r="FX73" s="16"/>
      <c r="FY73" s="16"/>
      <c r="FZ73" s="16"/>
      <c r="GA73" s="16"/>
      <c r="GB73" s="16"/>
    </row>
    <row r="74" spans="1:184" s="7" customFormat="1" ht="14.25" customHeight="1">
      <c r="A74" s="314">
        <v>71</v>
      </c>
      <c r="B74" s="197" t="s">
        <v>122</v>
      </c>
      <c r="C74" s="198" t="s">
        <v>106</v>
      </c>
      <c r="D74" s="106">
        <v>35675</v>
      </c>
      <c r="E74" s="107" t="s">
        <v>123</v>
      </c>
      <c r="F74" s="301" t="str">
        <f>'[1]Copy of Junior Registrasie Data'!$L$74</f>
        <v>Hynnes.h@mweb.co.za</v>
      </c>
      <c r="G74" s="170" t="s">
        <v>14</v>
      </c>
      <c r="H74" s="110">
        <f>YEAR(FR74-D74)</f>
        <v>1917</v>
      </c>
      <c r="I74" s="111">
        <f>SUM(H74-1900)</f>
        <v>17</v>
      </c>
      <c r="J74" s="111">
        <f>IF(I74&gt;30,"",I74)</f>
        <v>17</v>
      </c>
      <c r="K74" s="110" t="e">
        <f>AVERAGE(L74:M74)</f>
        <v>#NUM!</v>
      </c>
      <c r="L74" s="112">
        <f>SUM(P74/O74)</f>
        <v>81.4</v>
      </c>
      <c r="M74" s="113" t="e">
        <f>AVERAGE(Q74:Z74)</f>
        <v>#NUM!</v>
      </c>
      <c r="N74" s="113" t="str">
        <f>IF(O74&lt;10,"No","Yes")</f>
        <v>No</v>
      </c>
      <c r="O74" s="114">
        <f>COUNT(AB74:FQ74)</f>
        <v>5</v>
      </c>
      <c r="P74" s="115">
        <f>SUM(AB74:FQ74)</f>
        <v>407</v>
      </c>
      <c r="Q74" s="113">
        <f>SMALL(AB74:FQ74,1)</f>
        <v>75</v>
      </c>
      <c r="R74" s="113">
        <f>SMALL(AB74:FQ74,2)</f>
        <v>80</v>
      </c>
      <c r="S74" s="113">
        <f>SMALL(AB74:FQ74,3)</f>
        <v>83</v>
      </c>
      <c r="T74" s="113">
        <f>SMALL(AB74:FQ74,4)</f>
        <v>83</v>
      </c>
      <c r="U74" s="113">
        <f>SMALL(AB74:FQ74,5)</f>
        <v>86</v>
      </c>
      <c r="V74" s="113" t="e">
        <f>SMALL(AB74:FQ74,6)</f>
        <v>#NUM!</v>
      </c>
      <c r="W74" s="113" t="e">
        <f>SMALL(AB74:FQ74,7)</f>
        <v>#NUM!</v>
      </c>
      <c r="X74" s="113" t="e">
        <f>SMALL(AB74:FQ74,8)</f>
        <v>#NUM!</v>
      </c>
      <c r="Y74" s="113" t="e">
        <f>SMALL(AB74:FQ74,9)</f>
        <v>#NUM!</v>
      </c>
      <c r="Z74" s="113" t="e">
        <f>SMALL(AB74:FQ74,10)</f>
        <v>#NUM!</v>
      </c>
      <c r="AA74" s="116">
        <f>SUM(O74/28)</f>
        <v>0.17857142857142858</v>
      </c>
      <c r="AB74" s="116"/>
      <c r="AC74" s="140"/>
      <c r="AD74" s="308"/>
      <c r="AE74" s="308"/>
      <c r="AF74" s="308"/>
      <c r="AG74" s="308"/>
      <c r="AH74" s="117"/>
      <c r="AI74" s="133">
        <v>86</v>
      </c>
      <c r="AJ74" s="308"/>
      <c r="AK74" s="308"/>
      <c r="AL74" s="308"/>
      <c r="AM74" s="308"/>
      <c r="AN74" s="308"/>
      <c r="AO74" s="120"/>
      <c r="AP74" s="120"/>
      <c r="AQ74" s="133"/>
      <c r="AR74" s="140"/>
      <c r="AS74" s="140"/>
      <c r="AT74" s="296"/>
      <c r="AU74" s="296"/>
      <c r="AV74" s="136"/>
      <c r="AW74" s="136"/>
      <c r="AX74" s="136"/>
      <c r="AY74" s="139"/>
      <c r="AZ74" s="139"/>
      <c r="BA74" s="135"/>
      <c r="BB74" s="135"/>
      <c r="BC74" s="138"/>
      <c r="BD74" s="138"/>
      <c r="BE74" s="138"/>
      <c r="BF74" s="138"/>
      <c r="BG74" s="137"/>
      <c r="BH74" s="137"/>
      <c r="BI74" s="296"/>
      <c r="BJ74" s="296"/>
      <c r="BK74" s="296"/>
      <c r="BL74" s="296"/>
      <c r="BM74" s="296"/>
      <c r="BN74" s="140"/>
      <c r="BO74" s="139"/>
      <c r="BP74" s="139"/>
      <c r="BQ74" s="139"/>
      <c r="BR74" s="139"/>
      <c r="BS74" s="139"/>
      <c r="BT74" s="139"/>
      <c r="BU74" s="131"/>
      <c r="BV74" s="131"/>
      <c r="BW74" s="139"/>
      <c r="BX74" s="139"/>
      <c r="BY74" s="118"/>
      <c r="BZ74" s="120"/>
      <c r="CA74" s="120"/>
      <c r="CB74" s="140"/>
      <c r="CC74" s="131"/>
      <c r="CD74" s="131"/>
      <c r="CE74" s="131"/>
      <c r="CF74" s="141"/>
      <c r="CG74" s="140"/>
      <c r="CH74" s="120"/>
      <c r="CI74" s="120"/>
      <c r="CJ74" s="140"/>
      <c r="CK74" s="130"/>
      <c r="CL74" s="130"/>
      <c r="CM74" s="130"/>
      <c r="CN74" s="130"/>
      <c r="CO74" s="117">
        <v>80</v>
      </c>
      <c r="CP74" s="118">
        <v>75</v>
      </c>
      <c r="CQ74" s="351"/>
      <c r="CR74" s="351"/>
      <c r="CS74" s="351"/>
      <c r="CT74" s="119"/>
      <c r="CU74" s="119"/>
      <c r="CV74" s="119"/>
      <c r="CW74" s="120"/>
      <c r="CX74" s="120"/>
      <c r="CY74" s="120"/>
      <c r="CZ74" s="120"/>
      <c r="DA74" s="121"/>
      <c r="DB74" s="121"/>
      <c r="DC74" s="120"/>
      <c r="DD74" s="120"/>
      <c r="DE74" s="120"/>
      <c r="DF74" s="120"/>
      <c r="DG74" s="337"/>
      <c r="DH74" s="337"/>
      <c r="DI74" s="337"/>
      <c r="DJ74" s="282"/>
      <c r="DK74" s="282"/>
      <c r="DL74" s="121"/>
      <c r="DM74" s="121"/>
      <c r="DN74" s="121"/>
      <c r="DO74" s="122"/>
      <c r="DP74" s="123"/>
      <c r="DQ74" s="124"/>
      <c r="DR74" s="125"/>
      <c r="DS74" s="120"/>
      <c r="DT74" s="120"/>
      <c r="DU74" s="126"/>
      <c r="DV74" s="127"/>
      <c r="DW74" s="120"/>
      <c r="DX74" s="120"/>
      <c r="DY74" s="126"/>
      <c r="DZ74" s="127">
        <v>83</v>
      </c>
      <c r="EA74" s="120"/>
      <c r="EB74" s="120"/>
      <c r="EC74" s="128"/>
      <c r="ED74" s="128"/>
      <c r="EE74" s="128"/>
      <c r="EF74" s="128"/>
      <c r="EG74" s="128"/>
      <c r="EH74" s="128"/>
      <c r="EI74" s="129"/>
      <c r="EJ74" s="129"/>
      <c r="EK74" s="129"/>
      <c r="EL74" s="127"/>
      <c r="EM74" s="120"/>
      <c r="EN74" s="120"/>
      <c r="EO74" s="129"/>
      <c r="EP74" s="129"/>
      <c r="EQ74" s="129"/>
      <c r="ER74" s="130"/>
      <c r="ES74" s="130"/>
      <c r="ET74" s="130"/>
      <c r="EU74" s="130"/>
      <c r="EV74" s="130"/>
      <c r="EW74" s="131"/>
      <c r="EX74" s="131"/>
      <c r="EY74" s="120"/>
      <c r="EZ74" s="120"/>
      <c r="FA74" s="127"/>
      <c r="FB74" s="117"/>
      <c r="FC74" s="132"/>
      <c r="FD74" s="132"/>
      <c r="FE74" s="120"/>
      <c r="FF74" s="120"/>
      <c r="FG74" s="123"/>
      <c r="FH74" s="123"/>
      <c r="FI74" s="134"/>
      <c r="FJ74" s="117"/>
      <c r="FK74" s="117">
        <v>83</v>
      </c>
      <c r="FL74" s="289"/>
      <c r="FM74" s="117"/>
      <c r="FN74" s="120"/>
      <c r="FO74" s="120"/>
      <c r="FP74" s="120"/>
      <c r="FQ74" s="120"/>
      <c r="FR74" s="142">
        <v>42193</v>
      </c>
      <c r="FS74" s="143">
        <v>39172</v>
      </c>
      <c r="FT74" s="14"/>
      <c r="FU74" s="14"/>
      <c r="FV74" s="14"/>
      <c r="FW74" s="14"/>
      <c r="FX74" s="14"/>
      <c r="FY74" s="14"/>
      <c r="FZ74" s="14"/>
      <c r="GA74" s="14"/>
      <c r="GB74" s="14"/>
    </row>
    <row r="75" spans="1:184" s="7" customFormat="1" ht="14.25">
      <c r="A75" s="314">
        <v>72</v>
      </c>
      <c r="B75" s="197" t="s">
        <v>149</v>
      </c>
      <c r="C75" s="198" t="s">
        <v>106</v>
      </c>
      <c r="D75" s="106">
        <v>35440</v>
      </c>
      <c r="E75" s="107" t="s">
        <v>168</v>
      </c>
      <c r="F75" s="108" t="s">
        <v>169</v>
      </c>
      <c r="G75" s="173" t="s">
        <v>24</v>
      </c>
      <c r="H75" s="110">
        <f>YEAR(FR75-D75)</f>
        <v>1918</v>
      </c>
      <c r="I75" s="111">
        <f>SUM(H75-1900)</f>
        <v>18</v>
      </c>
      <c r="J75" s="111">
        <f>IF(I75&gt;30,"",I75)</f>
        <v>18</v>
      </c>
      <c r="K75" s="110" t="e">
        <f>AVERAGE(L75:M75)</f>
        <v>#NUM!</v>
      </c>
      <c r="L75" s="112">
        <f>SUM(P75/O75)</f>
        <v>81.66666666666667</v>
      </c>
      <c r="M75" s="113" t="e">
        <f>AVERAGE(Q75:Z75)</f>
        <v>#NUM!</v>
      </c>
      <c r="N75" s="113" t="str">
        <f>IF(O75&lt;10,"No","Yes")</f>
        <v>No</v>
      </c>
      <c r="O75" s="114">
        <f>COUNT(AB75:FQ75)</f>
        <v>3</v>
      </c>
      <c r="P75" s="115">
        <f>SUM(AB75:FQ75)</f>
        <v>245</v>
      </c>
      <c r="Q75" s="113">
        <f>SMALL(AB75:FQ75,1)</f>
        <v>80</v>
      </c>
      <c r="R75" s="113">
        <f>SMALL(AB75:FQ75,2)</f>
        <v>81</v>
      </c>
      <c r="S75" s="113">
        <f>SMALL(AB75:FQ75,3)</f>
        <v>84</v>
      </c>
      <c r="T75" s="113" t="e">
        <f>SMALL(AB75:FQ75,4)</f>
        <v>#NUM!</v>
      </c>
      <c r="U75" s="113" t="e">
        <f>SMALL(AB75:FQ75,5)</f>
        <v>#NUM!</v>
      </c>
      <c r="V75" s="113" t="e">
        <f>SMALL(AB75:FQ75,6)</f>
        <v>#NUM!</v>
      </c>
      <c r="W75" s="113" t="e">
        <f>SMALL(AB75:FQ75,7)</f>
        <v>#NUM!</v>
      </c>
      <c r="X75" s="113" t="e">
        <f>SMALL(AB75:FQ75,8)</f>
        <v>#NUM!</v>
      </c>
      <c r="Y75" s="113" t="e">
        <f>SMALL(AB75:FQ75,9)</f>
        <v>#NUM!</v>
      </c>
      <c r="Z75" s="113" t="e">
        <f>SMALL(AB75:FQ75,10)</f>
        <v>#NUM!</v>
      </c>
      <c r="AA75" s="116">
        <f>SUM(O75/28)</f>
        <v>0.10714285714285714</v>
      </c>
      <c r="AB75" s="116"/>
      <c r="AC75" s="140"/>
      <c r="AD75" s="308"/>
      <c r="AE75" s="308"/>
      <c r="AF75" s="308"/>
      <c r="AG75" s="308"/>
      <c r="AH75" s="117"/>
      <c r="AI75" s="133"/>
      <c r="AJ75" s="308"/>
      <c r="AK75" s="308"/>
      <c r="AL75" s="308"/>
      <c r="AM75" s="308"/>
      <c r="AN75" s="308"/>
      <c r="AO75" s="120"/>
      <c r="AP75" s="120"/>
      <c r="AQ75" s="133"/>
      <c r="AR75" s="140"/>
      <c r="AS75" s="140"/>
      <c r="AT75" s="296"/>
      <c r="AU75" s="296"/>
      <c r="AV75" s="136"/>
      <c r="AW75" s="136"/>
      <c r="AX75" s="136"/>
      <c r="AY75" s="139"/>
      <c r="AZ75" s="139"/>
      <c r="BA75" s="135"/>
      <c r="BB75" s="135"/>
      <c r="BC75" s="138"/>
      <c r="BD75" s="138"/>
      <c r="BE75" s="138"/>
      <c r="BF75" s="138"/>
      <c r="BG75" s="137"/>
      <c r="BH75" s="137"/>
      <c r="BI75" s="296"/>
      <c r="BJ75" s="296"/>
      <c r="BK75" s="296"/>
      <c r="BL75" s="296"/>
      <c r="BM75" s="296"/>
      <c r="BN75" s="140"/>
      <c r="BO75" s="139"/>
      <c r="BP75" s="139"/>
      <c r="BQ75" s="139"/>
      <c r="BR75" s="139"/>
      <c r="BS75" s="139"/>
      <c r="BT75" s="139"/>
      <c r="BU75" s="131"/>
      <c r="BV75" s="131"/>
      <c r="BW75" s="139"/>
      <c r="BX75" s="139"/>
      <c r="BY75" s="118"/>
      <c r="BZ75" s="120"/>
      <c r="CA75" s="120"/>
      <c r="CB75" s="140"/>
      <c r="CC75" s="131"/>
      <c r="CD75" s="131"/>
      <c r="CE75" s="131"/>
      <c r="CF75" s="141"/>
      <c r="CG75" s="140"/>
      <c r="CH75" s="120"/>
      <c r="CI75" s="120"/>
      <c r="CJ75" s="140"/>
      <c r="CK75" s="130"/>
      <c r="CL75" s="130"/>
      <c r="CM75" s="130"/>
      <c r="CN75" s="130"/>
      <c r="CO75" s="117"/>
      <c r="CP75" s="118"/>
      <c r="CQ75" s="351"/>
      <c r="CR75" s="351"/>
      <c r="CS75" s="351"/>
      <c r="CT75" s="119"/>
      <c r="CU75" s="119"/>
      <c r="CV75" s="119"/>
      <c r="CW75" s="120"/>
      <c r="CX75" s="120"/>
      <c r="CY75" s="120"/>
      <c r="CZ75" s="120"/>
      <c r="DA75" s="121"/>
      <c r="DB75" s="121"/>
      <c r="DC75" s="120"/>
      <c r="DD75" s="120"/>
      <c r="DE75" s="120"/>
      <c r="DF75" s="120"/>
      <c r="DG75" s="337"/>
      <c r="DH75" s="337"/>
      <c r="DI75" s="337"/>
      <c r="DJ75" s="282"/>
      <c r="DK75" s="282"/>
      <c r="DL75" s="121"/>
      <c r="DM75" s="121"/>
      <c r="DN75" s="121"/>
      <c r="DO75" s="122"/>
      <c r="DP75" s="123"/>
      <c r="DQ75" s="124"/>
      <c r="DR75" s="125"/>
      <c r="DS75" s="120"/>
      <c r="DT75" s="120"/>
      <c r="DU75" s="126"/>
      <c r="DV75" s="127"/>
      <c r="DW75" s="120"/>
      <c r="DX75" s="120"/>
      <c r="DY75" s="126"/>
      <c r="DZ75" s="127"/>
      <c r="EA75" s="120"/>
      <c r="EB75" s="120"/>
      <c r="EC75" s="128"/>
      <c r="ED75" s="128"/>
      <c r="EE75" s="128"/>
      <c r="EF75" s="128"/>
      <c r="EG75" s="128"/>
      <c r="EH75" s="128"/>
      <c r="EI75" s="129"/>
      <c r="EJ75" s="129"/>
      <c r="EK75" s="129"/>
      <c r="EL75" s="127"/>
      <c r="EM75" s="120"/>
      <c r="EN75" s="120"/>
      <c r="EO75" s="129"/>
      <c r="EP75" s="129"/>
      <c r="EQ75" s="129"/>
      <c r="ER75" s="130"/>
      <c r="ES75" s="130"/>
      <c r="ET75" s="130"/>
      <c r="EU75" s="130"/>
      <c r="EV75" s="130"/>
      <c r="EW75" s="131"/>
      <c r="EX75" s="131"/>
      <c r="EY75" s="120"/>
      <c r="EZ75" s="120"/>
      <c r="FA75" s="127"/>
      <c r="FB75" s="117"/>
      <c r="FC75" s="132"/>
      <c r="FD75" s="132"/>
      <c r="FE75" s="120"/>
      <c r="FF75" s="120"/>
      <c r="FG75" s="123"/>
      <c r="FH75" s="123"/>
      <c r="FI75" s="134"/>
      <c r="FJ75" s="117"/>
      <c r="FK75" s="117">
        <v>84</v>
      </c>
      <c r="FL75" s="289"/>
      <c r="FM75" s="117"/>
      <c r="FN75" s="120"/>
      <c r="FO75" s="120"/>
      <c r="FP75" s="120">
        <v>80</v>
      </c>
      <c r="FQ75" s="120">
        <v>81</v>
      </c>
      <c r="FR75" s="142">
        <v>42193</v>
      </c>
      <c r="FS75" s="143">
        <v>39172</v>
      </c>
      <c r="FT75" s="14"/>
      <c r="FU75" s="14"/>
      <c r="FV75" s="14"/>
      <c r="FW75" s="14"/>
      <c r="FX75" s="14"/>
      <c r="FY75" s="14"/>
      <c r="FZ75" s="14"/>
      <c r="GA75" s="14"/>
      <c r="GB75" s="14"/>
    </row>
    <row r="76" spans="1:184" s="7" customFormat="1" ht="14.25">
      <c r="A76" s="314">
        <v>73</v>
      </c>
      <c r="B76" s="104" t="s">
        <v>318</v>
      </c>
      <c r="C76" s="105" t="s">
        <v>113</v>
      </c>
      <c r="D76" s="106">
        <v>36594</v>
      </c>
      <c r="E76" s="107" t="s">
        <v>470</v>
      </c>
      <c r="F76" s="108" t="s">
        <v>319</v>
      </c>
      <c r="G76" s="176" t="s">
        <v>8</v>
      </c>
      <c r="H76" s="110">
        <f>YEAR(FR76-D76)</f>
        <v>1915</v>
      </c>
      <c r="I76" s="111">
        <f>SUM(H76-1900)</f>
        <v>15</v>
      </c>
      <c r="J76" s="111">
        <f>IF(I76&gt;30,"",I76)</f>
        <v>15</v>
      </c>
      <c r="K76" s="110" t="e">
        <f>AVERAGE(L76:M76)</f>
        <v>#NUM!</v>
      </c>
      <c r="L76" s="112">
        <f>SUM(P76/O76)</f>
        <v>83.125</v>
      </c>
      <c r="M76" s="113" t="e">
        <f>AVERAGE(Q76:Z76)</f>
        <v>#NUM!</v>
      </c>
      <c r="N76" s="113" t="str">
        <f>IF(O76&lt;10,"No","Yes")</f>
        <v>No</v>
      </c>
      <c r="O76" s="114">
        <f>COUNT(AB76:FQ76)</f>
        <v>8</v>
      </c>
      <c r="P76" s="115">
        <f>SUM(AB76:FQ76)</f>
        <v>665</v>
      </c>
      <c r="Q76" s="113">
        <f>SMALL(AB76:FQ76,1)</f>
        <v>79</v>
      </c>
      <c r="R76" s="113">
        <f>SMALL(AB76:FQ76,2)</f>
        <v>79</v>
      </c>
      <c r="S76" s="113">
        <f>SMALL(AB76:FQ76,3)</f>
        <v>80</v>
      </c>
      <c r="T76" s="113">
        <f>SMALL(AB76:FQ76,4)</f>
        <v>81</v>
      </c>
      <c r="U76" s="113">
        <f>SMALL(AB76:FQ76,5)</f>
        <v>85</v>
      </c>
      <c r="V76" s="113">
        <f>SMALL(AB76:FQ76,6)</f>
        <v>85</v>
      </c>
      <c r="W76" s="113">
        <f>SMALL(AB76:FQ76,7)</f>
        <v>85</v>
      </c>
      <c r="X76" s="113">
        <f>SMALL(AB76:FQ76,8)</f>
        <v>91</v>
      </c>
      <c r="Y76" s="113" t="e">
        <f>SMALL(AB76:FQ76,9)</f>
        <v>#NUM!</v>
      </c>
      <c r="Z76" s="113" t="e">
        <f>SMALL(AB76:FQ76,10)</f>
        <v>#NUM!</v>
      </c>
      <c r="AA76" s="116">
        <f>SUM(O76/28)</f>
        <v>0.2857142857142857</v>
      </c>
      <c r="AB76" s="116"/>
      <c r="AC76" s="140">
        <v>85</v>
      </c>
      <c r="AD76" s="308"/>
      <c r="AE76" s="308"/>
      <c r="AF76" s="308"/>
      <c r="AG76" s="308"/>
      <c r="AH76" s="117"/>
      <c r="AI76" s="133"/>
      <c r="AJ76" s="308"/>
      <c r="AK76" s="308"/>
      <c r="AL76" s="308"/>
      <c r="AM76" s="308"/>
      <c r="AN76" s="308"/>
      <c r="AO76" s="120"/>
      <c r="AP76" s="120"/>
      <c r="AQ76" s="133"/>
      <c r="AR76" s="140"/>
      <c r="AS76" s="140"/>
      <c r="AT76" s="296"/>
      <c r="AU76" s="296"/>
      <c r="AV76" s="136"/>
      <c r="AW76" s="136"/>
      <c r="AX76" s="136"/>
      <c r="AY76" s="139"/>
      <c r="AZ76" s="139"/>
      <c r="BA76" s="135"/>
      <c r="BB76" s="135"/>
      <c r="BC76" s="138"/>
      <c r="BD76" s="138"/>
      <c r="BE76" s="138"/>
      <c r="BF76" s="138"/>
      <c r="BG76" s="137"/>
      <c r="BH76" s="137">
        <v>91</v>
      </c>
      <c r="BI76" s="296"/>
      <c r="BJ76" s="296"/>
      <c r="BK76" s="296"/>
      <c r="BL76" s="296"/>
      <c r="BM76" s="296"/>
      <c r="BN76" s="140"/>
      <c r="BO76" s="139"/>
      <c r="BP76" s="139"/>
      <c r="BQ76" s="139"/>
      <c r="BR76" s="139"/>
      <c r="BS76" s="139"/>
      <c r="BT76" s="139"/>
      <c r="BU76" s="131"/>
      <c r="BV76" s="131"/>
      <c r="BW76" s="139"/>
      <c r="BX76" s="139"/>
      <c r="BY76" s="118"/>
      <c r="BZ76" s="120"/>
      <c r="CA76" s="120"/>
      <c r="CB76" s="140"/>
      <c r="CC76" s="131"/>
      <c r="CD76" s="131"/>
      <c r="CE76" s="131"/>
      <c r="CF76" s="141">
        <v>79</v>
      </c>
      <c r="CG76" s="140">
        <v>81</v>
      </c>
      <c r="CH76" s="120"/>
      <c r="CI76" s="120"/>
      <c r="CJ76" s="140"/>
      <c r="CK76" s="130"/>
      <c r="CL76" s="130"/>
      <c r="CM76" s="130"/>
      <c r="CN76" s="130"/>
      <c r="CO76" s="117"/>
      <c r="CP76" s="118"/>
      <c r="CQ76" s="351"/>
      <c r="CR76" s="351"/>
      <c r="CS76" s="351"/>
      <c r="CT76" s="119"/>
      <c r="CU76" s="119"/>
      <c r="CV76" s="119"/>
      <c r="CW76" s="120"/>
      <c r="CX76" s="120"/>
      <c r="CY76" s="120"/>
      <c r="CZ76" s="120"/>
      <c r="DA76" s="121"/>
      <c r="DB76" s="121"/>
      <c r="DC76" s="120"/>
      <c r="DD76" s="120"/>
      <c r="DE76" s="120"/>
      <c r="DF76" s="120"/>
      <c r="DG76" s="337"/>
      <c r="DH76" s="337"/>
      <c r="DI76" s="337"/>
      <c r="DJ76" s="282"/>
      <c r="DK76" s="282"/>
      <c r="DL76" s="121"/>
      <c r="DM76" s="121"/>
      <c r="DN76" s="121"/>
      <c r="DO76" s="122"/>
      <c r="DP76" s="123"/>
      <c r="DQ76" s="124">
        <v>85</v>
      </c>
      <c r="DR76" s="125">
        <v>80</v>
      </c>
      <c r="DS76" s="120"/>
      <c r="DT76" s="120"/>
      <c r="DU76" s="126"/>
      <c r="DV76" s="127"/>
      <c r="DW76" s="120"/>
      <c r="DX76" s="120"/>
      <c r="DY76" s="126"/>
      <c r="DZ76" s="127">
        <v>85</v>
      </c>
      <c r="EA76" s="120"/>
      <c r="EB76" s="120"/>
      <c r="EC76" s="128"/>
      <c r="ED76" s="128"/>
      <c r="EE76" s="128"/>
      <c r="EF76" s="128"/>
      <c r="EG76" s="128"/>
      <c r="EH76" s="128"/>
      <c r="EI76" s="129"/>
      <c r="EJ76" s="129"/>
      <c r="EK76" s="129"/>
      <c r="EL76" s="127">
        <v>79</v>
      </c>
      <c r="EM76" s="120"/>
      <c r="EN76" s="120"/>
      <c r="EO76" s="129"/>
      <c r="EP76" s="129"/>
      <c r="EQ76" s="129"/>
      <c r="ER76" s="130"/>
      <c r="ES76" s="130"/>
      <c r="ET76" s="130"/>
      <c r="EU76" s="130"/>
      <c r="EV76" s="130"/>
      <c r="EW76" s="131"/>
      <c r="EX76" s="131"/>
      <c r="EY76" s="120"/>
      <c r="EZ76" s="120"/>
      <c r="FA76" s="127"/>
      <c r="FB76" s="117"/>
      <c r="FC76" s="242"/>
      <c r="FD76" s="242"/>
      <c r="FE76" s="120"/>
      <c r="FF76" s="120"/>
      <c r="FG76" s="123"/>
      <c r="FH76" s="123"/>
      <c r="FI76" s="134"/>
      <c r="FJ76" s="117"/>
      <c r="FK76" s="117"/>
      <c r="FL76" s="289"/>
      <c r="FM76" s="117"/>
      <c r="FN76" s="120"/>
      <c r="FO76" s="120"/>
      <c r="FP76" s="120"/>
      <c r="FQ76" s="120"/>
      <c r="FR76" s="142">
        <v>42193</v>
      </c>
      <c r="FS76" s="143">
        <v>39172</v>
      </c>
      <c r="FT76" s="14"/>
      <c r="FU76" s="14"/>
      <c r="FV76" s="14"/>
      <c r="FW76" s="14"/>
      <c r="FX76" s="14"/>
      <c r="FY76" s="14"/>
      <c r="FZ76" s="14"/>
      <c r="GA76" s="14"/>
      <c r="GB76" s="14"/>
    </row>
    <row r="77" spans="1:184" s="7" customFormat="1" ht="14.25">
      <c r="A77" s="314">
        <v>74</v>
      </c>
      <c r="B77" s="256" t="s">
        <v>63</v>
      </c>
      <c r="C77" s="257" t="s">
        <v>111</v>
      </c>
      <c r="D77" s="253">
        <v>36133</v>
      </c>
      <c r="E77" s="149" t="s">
        <v>64</v>
      </c>
      <c r="F77" s="150" t="s">
        <v>65</v>
      </c>
      <c r="G77" s="245" t="s">
        <v>28</v>
      </c>
      <c r="H77" s="110">
        <f>YEAR(FR77-D77)</f>
        <v>1916</v>
      </c>
      <c r="I77" s="111">
        <f>SUM(H77-1900)</f>
        <v>16</v>
      </c>
      <c r="J77" s="111">
        <f>IF(I77&gt;30,"",I77)</f>
        <v>16</v>
      </c>
      <c r="K77" s="110" t="e">
        <f>AVERAGE(L77:M77)</f>
        <v>#NUM!</v>
      </c>
      <c r="L77" s="112">
        <f>SUM(P77/O77)</f>
        <v>83.5</v>
      </c>
      <c r="M77" s="113" t="e">
        <f>AVERAGE(Q77:Z77)</f>
        <v>#NUM!</v>
      </c>
      <c r="N77" s="113" t="str">
        <f>IF(O77&lt;10,"No","Yes")</f>
        <v>No</v>
      </c>
      <c r="O77" s="114">
        <f>COUNT(AB77:FQ77)</f>
        <v>6</v>
      </c>
      <c r="P77" s="115">
        <f>SUM(AB77:FQ77)</f>
        <v>501</v>
      </c>
      <c r="Q77" s="113">
        <f>SMALL(AB77:FQ77,1)</f>
        <v>81</v>
      </c>
      <c r="R77" s="113">
        <f>SMALL(AB77:FQ77,2)</f>
        <v>82</v>
      </c>
      <c r="S77" s="113">
        <f>SMALL(AB77:FQ77,3)</f>
        <v>82</v>
      </c>
      <c r="T77" s="113">
        <f>SMALL(AB77:FQ77,4)</f>
        <v>84</v>
      </c>
      <c r="U77" s="113">
        <f>SMALL(AB77:FQ77,5)</f>
        <v>86</v>
      </c>
      <c r="V77" s="113">
        <f>SMALL(AB77:FQ77,6)</f>
        <v>86</v>
      </c>
      <c r="W77" s="113" t="e">
        <f>SMALL(AB77:FQ77,7)</f>
        <v>#NUM!</v>
      </c>
      <c r="X77" s="113" t="e">
        <f>SMALL(AB77:FQ77,8)</f>
        <v>#NUM!</v>
      </c>
      <c r="Y77" s="113" t="e">
        <f>SMALL(AB77:FQ77,9)</f>
        <v>#NUM!</v>
      </c>
      <c r="Z77" s="113" t="e">
        <f>SMALL(AB77:FQ77,10)</f>
        <v>#NUM!</v>
      </c>
      <c r="AA77" s="116">
        <f>SUM(O77/28)</f>
        <v>0.21428571428571427</v>
      </c>
      <c r="AB77" s="116"/>
      <c r="AC77" s="140"/>
      <c r="AD77" s="308"/>
      <c r="AE77" s="308"/>
      <c r="AF77" s="308"/>
      <c r="AG77" s="308"/>
      <c r="AH77" s="117"/>
      <c r="AI77" s="133"/>
      <c r="AJ77" s="308"/>
      <c r="AK77" s="308"/>
      <c r="AL77" s="308"/>
      <c r="AM77" s="308"/>
      <c r="AN77" s="308"/>
      <c r="AO77" s="120"/>
      <c r="AP77" s="120"/>
      <c r="AQ77" s="133"/>
      <c r="AR77" s="140"/>
      <c r="AS77" s="140"/>
      <c r="AT77" s="296"/>
      <c r="AU77" s="296"/>
      <c r="AV77" s="136"/>
      <c r="AW77" s="136"/>
      <c r="AX77" s="136"/>
      <c r="AY77" s="139"/>
      <c r="AZ77" s="139"/>
      <c r="BA77" s="135"/>
      <c r="BB77" s="135"/>
      <c r="BC77" s="138"/>
      <c r="BD77" s="138"/>
      <c r="BE77" s="138"/>
      <c r="BF77" s="138"/>
      <c r="BG77" s="137"/>
      <c r="BH77" s="137"/>
      <c r="BI77" s="296"/>
      <c r="BJ77" s="296"/>
      <c r="BK77" s="296"/>
      <c r="BL77" s="296"/>
      <c r="BM77" s="296"/>
      <c r="BN77" s="140"/>
      <c r="BO77" s="139"/>
      <c r="BP77" s="139"/>
      <c r="BQ77" s="139"/>
      <c r="BR77" s="139"/>
      <c r="BS77" s="139"/>
      <c r="BT77" s="139"/>
      <c r="BU77" s="131"/>
      <c r="BV77" s="131"/>
      <c r="BW77" s="139"/>
      <c r="BX77" s="139"/>
      <c r="BY77" s="118"/>
      <c r="BZ77" s="120"/>
      <c r="CA77" s="120"/>
      <c r="CB77" s="140"/>
      <c r="CC77" s="131"/>
      <c r="CD77" s="131"/>
      <c r="CE77" s="131"/>
      <c r="CF77" s="141"/>
      <c r="CG77" s="140"/>
      <c r="CH77" s="120"/>
      <c r="CI77" s="120"/>
      <c r="CJ77" s="140"/>
      <c r="CK77" s="130"/>
      <c r="CL77" s="130"/>
      <c r="CM77" s="130"/>
      <c r="CN77" s="130"/>
      <c r="CO77" s="117"/>
      <c r="CP77" s="118"/>
      <c r="CQ77" s="351"/>
      <c r="CR77" s="351"/>
      <c r="CS77" s="351"/>
      <c r="CT77" s="119"/>
      <c r="CU77" s="119"/>
      <c r="CV77" s="119"/>
      <c r="CW77" s="120"/>
      <c r="CX77" s="120"/>
      <c r="CY77" s="120"/>
      <c r="CZ77" s="120"/>
      <c r="DA77" s="121"/>
      <c r="DB77" s="121"/>
      <c r="DC77" s="120"/>
      <c r="DD77" s="120"/>
      <c r="DE77" s="120"/>
      <c r="DF77" s="120"/>
      <c r="DG77" s="337"/>
      <c r="DH77" s="337"/>
      <c r="DI77" s="337"/>
      <c r="DJ77" s="282"/>
      <c r="DK77" s="282"/>
      <c r="DL77" s="121"/>
      <c r="DM77" s="121"/>
      <c r="DN77" s="121"/>
      <c r="DO77" s="122"/>
      <c r="DP77" s="123"/>
      <c r="DQ77" s="124"/>
      <c r="DR77" s="125"/>
      <c r="DS77" s="120"/>
      <c r="DT77" s="120"/>
      <c r="DU77" s="126"/>
      <c r="DV77" s="127"/>
      <c r="DW77" s="120"/>
      <c r="DX77" s="120"/>
      <c r="DY77" s="126"/>
      <c r="DZ77" s="127"/>
      <c r="EA77" s="120"/>
      <c r="EB77" s="120"/>
      <c r="EC77" s="128">
        <v>82</v>
      </c>
      <c r="ED77" s="128">
        <v>86</v>
      </c>
      <c r="EE77" s="128">
        <v>86</v>
      </c>
      <c r="EF77" s="128">
        <v>84</v>
      </c>
      <c r="EG77" s="128">
        <v>81</v>
      </c>
      <c r="EH77" s="128">
        <v>82</v>
      </c>
      <c r="EI77" s="129"/>
      <c r="EJ77" s="129"/>
      <c r="EK77" s="129"/>
      <c r="EL77" s="127"/>
      <c r="EM77" s="120"/>
      <c r="EN77" s="120"/>
      <c r="EO77" s="129"/>
      <c r="EP77" s="129"/>
      <c r="EQ77" s="129"/>
      <c r="ER77" s="130"/>
      <c r="ES77" s="130"/>
      <c r="ET77" s="130"/>
      <c r="EU77" s="130"/>
      <c r="EV77" s="130"/>
      <c r="EW77" s="131"/>
      <c r="EX77" s="131"/>
      <c r="EY77" s="120"/>
      <c r="EZ77" s="120"/>
      <c r="FA77" s="127"/>
      <c r="FB77" s="117"/>
      <c r="FC77" s="132"/>
      <c r="FD77" s="132"/>
      <c r="FE77" s="120"/>
      <c r="FF77" s="120"/>
      <c r="FG77" s="123"/>
      <c r="FH77" s="123"/>
      <c r="FI77" s="134"/>
      <c r="FJ77" s="117"/>
      <c r="FK77" s="117"/>
      <c r="FL77" s="289"/>
      <c r="FM77" s="117"/>
      <c r="FN77" s="120"/>
      <c r="FO77" s="120"/>
      <c r="FP77" s="120"/>
      <c r="FQ77" s="120"/>
      <c r="FR77" s="142">
        <v>42193</v>
      </c>
      <c r="FS77" s="143">
        <v>39172</v>
      </c>
      <c r="FT77" s="14"/>
      <c r="FU77" s="14"/>
      <c r="FV77" s="14"/>
      <c r="FW77" s="14"/>
      <c r="FX77" s="14"/>
      <c r="FY77" s="14"/>
      <c r="FZ77" s="14"/>
      <c r="GA77" s="14"/>
      <c r="GB77" s="14"/>
    </row>
    <row r="78" spans="1:184" s="7" customFormat="1" ht="14.25">
      <c r="A78" s="314">
        <v>75</v>
      </c>
      <c r="B78" s="197" t="s">
        <v>193</v>
      </c>
      <c r="C78" s="198" t="s">
        <v>106</v>
      </c>
      <c r="D78" s="106">
        <v>35881</v>
      </c>
      <c r="E78" s="202" t="s">
        <v>194</v>
      </c>
      <c r="F78" s="108" t="s">
        <v>195</v>
      </c>
      <c r="G78" s="332" t="s">
        <v>8</v>
      </c>
      <c r="H78" s="110">
        <f>YEAR(FR78-D78)</f>
        <v>1917</v>
      </c>
      <c r="I78" s="111">
        <f>SUM(H78-1900)</f>
        <v>17</v>
      </c>
      <c r="J78" s="111">
        <f>IF(I78&gt;30,"",I78)</f>
        <v>17</v>
      </c>
      <c r="K78" s="110" t="e">
        <f>AVERAGE(L78:M78)</f>
        <v>#NUM!</v>
      </c>
      <c r="L78" s="112">
        <f>SUM(P78/O78)</f>
        <v>84</v>
      </c>
      <c r="M78" s="113" t="e">
        <f>AVERAGE(Q78:Z78)</f>
        <v>#NUM!</v>
      </c>
      <c r="N78" s="113" t="str">
        <f>IF(O78&lt;10,"No","Yes")</f>
        <v>No</v>
      </c>
      <c r="O78" s="114">
        <f>COUNT(AB78:FQ78)</f>
        <v>2</v>
      </c>
      <c r="P78" s="115">
        <f>SUM(AB78:FQ78)</f>
        <v>168</v>
      </c>
      <c r="Q78" s="113">
        <f>SMALL(AB78:FQ78,1)</f>
        <v>82</v>
      </c>
      <c r="R78" s="113">
        <f>SMALL(AB78:FQ78,2)</f>
        <v>86</v>
      </c>
      <c r="S78" s="113" t="e">
        <f>SMALL(AB78:FQ78,3)</f>
        <v>#NUM!</v>
      </c>
      <c r="T78" s="113" t="e">
        <f>SMALL(AB78:FQ78,4)</f>
        <v>#NUM!</v>
      </c>
      <c r="U78" s="113" t="e">
        <f>SMALL(AB78:FQ78,5)</f>
        <v>#NUM!</v>
      </c>
      <c r="V78" s="113" t="e">
        <f>SMALL(AB78:FQ78,6)</f>
        <v>#NUM!</v>
      </c>
      <c r="W78" s="113" t="e">
        <f>SMALL(AB78:FQ78,7)</f>
        <v>#NUM!</v>
      </c>
      <c r="X78" s="113" t="e">
        <f>SMALL(AB78:FQ78,8)</f>
        <v>#NUM!</v>
      </c>
      <c r="Y78" s="113" t="e">
        <f>SMALL(AB78:FQ78,9)</f>
        <v>#NUM!</v>
      </c>
      <c r="Z78" s="113" t="e">
        <f>SMALL(AB78:FQ78,10)</f>
        <v>#NUM!</v>
      </c>
      <c r="AA78" s="116">
        <f>SUM(O78/28)</f>
        <v>0.07142857142857142</v>
      </c>
      <c r="AB78" s="116"/>
      <c r="AC78" s="140"/>
      <c r="AD78" s="308"/>
      <c r="AE78" s="308"/>
      <c r="AF78" s="308"/>
      <c r="AG78" s="308"/>
      <c r="AH78" s="117"/>
      <c r="AI78" s="133"/>
      <c r="AJ78" s="308"/>
      <c r="AK78" s="308"/>
      <c r="AL78" s="308"/>
      <c r="AM78" s="308"/>
      <c r="AN78" s="308"/>
      <c r="AO78" s="120"/>
      <c r="AP78" s="120"/>
      <c r="AQ78" s="133"/>
      <c r="AR78" s="140"/>
      <c r="AS78" s="140"/>
      <c r="AT78" s="296"/>
      <c r="AU78" s="296"/>
      <c r="AV78" s="136"/>
      <c r="AW78" s="136"/>
      <c r="AX78" s="136"/>
      <c r="AY78" s="139"/>
      <c r="AZ78" s="139"/>
      <c r="BA78" s="135"/>
      <c r="BB78" s="135"/>
      <c r="BC78" s="138"/>
      <c r="BD78" s="138"/>
      <c r="BE78" s="138"/>
      <c r="BF78" s="138"/>
      <c r="BG78" s="137"/>
      <c r="BH78" s="137"/>
      <c r="BI78" s="296"/>
      <c r="BJ78" s="296"/>
      <c r="BK78" s="296"/>
      <c r="BL78" s="296"/>
      <c r="BM78" s="296"/>
      <c r="BN78" s="140"/>
      <c r="BO78" s="139"/>
      <c r="BP78" s="139"/>
      <c r="BQ78" s="139"/>
      <c r="BR78" s="139"/>
      <c r="BS78" s="139"/>
      <c r="BT78" s="139"/>
      <c r="BU78" s="131"/>
      <c r="BV78" s="131"/>
      <c r="BW78" s="139"/>
      <c r="BX78" s="139"/>
      <c r="BY78" s="118"/>
      <c r="BZ78" s="120"/>
      <c r="CA78" s="120"/>
      <c r="CB78" s="140"/>
      <c r="CC78" s="131"/>
      <c r="CD78" s="131"/>
      <c r="CE78" s="131"/>
      <c r="CF78" s="141"/>
      <c r="CG78" s="140"/>
      <c r="CH78" s="120"/>
      <c r="CI78" s="120"/>
      <c r="CJ78" s="140"/>
      <c r="CK78" s="130"/>
      <c r="CL78" s="130"/>
      <c r="CM78" s="130"/>
      <c r="CN78" s="130"/>
      <c r="CO78" s="117"/>
      <c r="CP78" s="118"/>
      <c r="CQ78" s="351"/>
      <c r="CR78" s="351"/>
      <c r="CS78" s="351"/>
      <c r="CT78" s="119"/>
      <c r="CU78" s="119"/>
      <c r="CV78" s="119"/>
      <c r="CW78" s="120"/>
      <c r="CX78" s="120"/>
      <c r="CY78" s="120"/>
      <c r="CZ78" s="120"/>
      <c r="DA78" s="121"/>
      <c r="DB78" s="121"/>
      <c r="DC78" s="120"/>
      <c r="DD78" s="120"/>
      <c r="DE78" s="120"/>
      <c r="DF78" s="120"/>
      <c r="DG78" s="337"/>
      <c r="DH78" s="337"/>
      <c r="DI78" s="337"/>
      <c r="DJ78" s="282"/>
      <c r="DK78" s="282"/>
      <c r="DL78" s="121"/>
      <c r="DM78" s="121"/>
      <c r="DN78" s="121"/>
      <c r="DO78" s="122"/>
      <c r="DP78" s="123"/>
      <c r="DQ78" s="124"/>
      <c r="DR78" s="125"/>
      <c r="DS78" s="120"/>
      <c r="DT78" s="120"/>
      <c r="DU78" s="126"/>
      <c r="DV78" s="127"/>
      <c r="DW78" s="120"/>
      <c r="DX78" s="120"/>
      <c r="DY78" s="126"/>
      <c r="DZ78" s="127">
        <v>86</v>
      </c>
      <c r="EA78" s="120"/>
      <c r="EB78" s="120"/>
      <c r="EC78" s="128"/>
      <c r="ED78" s="128"/>
      <c r="EE78" s="128"/>
      <c r="EF78" s="128"/>
      <c r="EG78" s="128"/>
      <c r="EH78" s="128"/>
      <c r="EI78" s="129"/>
      <c r="EJ78" s="129"/>
      <c r="EK78" s="129"/>
      <c r="EL78" s="127">
        <v>82</v>
      </c>
      <c r="EM78" s="120"/>
      <c r="EN78" s="120"/>
      <c r="EO78" s="129"/>
      <c r="EP78" s="129"/>
      <c r="EQ78" s="129"/>
      <c r="ER78" s="130"/>
      <c r="ES78" s="130"/>
      <c r="ET78" s="130"/>
      <c r="EU78" s="130"/>
      <c r="EV78" s="130"/>
      <c r="EW78" s="131"/>
      <c r="EX78" s="131"/>
      <c r="EY78" s="120"/>
      <c r="EZ78" s="120"/>
      <c r="FA78" s="127"/>
      <c r="FB78" s="117"/>
      <c r="FC78" s="132"/>
      <c r="FD78" s="132"/>
      <c r="FE78" s="120"/>
      <c r="FF78" s="120"/>
      <c r="FG78" s="123"/>
      <c r="FH78" s="123"/>
      <c r="FI78" s="134"/>
      <c r="FJ78" s="117"/>
      <c r="FK78" s="117"/>
      <c r="FL78" s="289"/>
      <c r="FM78" s="117"/>
      <c r="FN78" s="120"/>
      <c r="FO78" s="120"/>
      <c r="FP78" s="120"/>
      <c r="FQ78" s="120"/>
      <c r="FR78" s="142">
        <v>42193</v>
      </c>
      <c r="FS78" s="143">
        <v>39172</v>
      </c>
      <c r="FT78" s="14"/>
      <c r="FU78" s="14"/>
      <c r="FV78" s="14"/>
      <c r="FW78" s="14"/>
      <c r="FX78" s="14"/>
      <c r="FY78" s="14"/>
      <c r="FZ78" s="14"/>
      <c r="GA78" s="14"/>
      <c r="GB78" s="14"/>
    </row>
    <row r="79" spans="1:184" s="7" customFormat="1" ht="14.25">
      <c r="A79" s="314">
        <v>76</v>
      </c>
      <c r="B79" s="204" t="s">
        <v>301</v>
      </c>
      <c r="C79" s="205" t="s">
        <v>113</v>
      </c>
      <c r="D79" s="106">
        <v>36036</v>
      </c>
      <c r="E79" s="107" t="s">
        <v>433</v>
      </c>
      <c r="F79" s="108" t="s">
        <v>302</v>
      </c>
      <c r="G79" s="176" t="s">
        <v>121</v>
      </c>
      <c r="H79" s="110">
        <f>YEAR(FR79-D79)</f>
        <v>1916</v>
      </c>
      <c r="I79" s="111">
        <f>SUM(H79-1900)</f>
        <v>16</v>
      </c>
      <c r="J79" s="111">
        <f>IF(I79&gt;30,"",I79)</f>
        <v>16</v>
      </c>
      <c r="K79" s="110" t="e">
        <f>AVERAGE(L79:M79)</f>
        <v>#NUM!</v>
      </c>
      <c r="L79" s="112">
        <f>SUM(P79/O79)</f>
        <v>84.625</v>
      </c>
      <c r="M79" s="113" t="e">
        <f>AVERAGE(Q79:Z79)</f>
        <v>#NUM!</v>
      </c>
      <c r="N79" s="113" t="str">
        <f>IF(O79&lt;10,"No","Yes")</f>
        <v>No</v>
      </c>
      <c r="O79" s="114">
        <f>COUNT(AB79:FQ79)</f>
        <v>8</v>
      </c>
      <c r="P79" s="115">
        <f>SUM(AB79:FQ79)</f>
        <v>677</v>
      </c>
      <c r="Q79" s="113">
        <f>SMALL(AB79:FQ79,1)</f>
        <v>79</v>
      </c>
      <c r="R79" s="113">
        <f>SMALL(AB79:FQ79,2)</f>
        <v>81</v>
      </c>
      <c r="S79" s="113">
        <f>SMALL(AB79:FQ79,3)</f>
        <v>82</v>
      </c>
      <c r="T79" s="113">
        <f>SMALL(AB79:FQ79,4)</f>
        <v>83</v>
      </c>
      <c r="U79" s="113">
        <f>SMALL(AB79:FQ79,5)</f>
        <v>85</v>
      </c>
      <c r="V79" s="113">
        <f>SMALL(AB79:FQ79,6)</f>
        <v>89</v>
      </c>
      <c r="W79" s="113">
        <f>SMALL(AB79:FQ79,7)</f>
        <v>89</v>
      </c>
      <c r="X79" s="113">
        <f>SMALL(AB79:FQ79,8)</f>
        <v>89</v>
      </c>
      <c r="Y79" s="113" t="e">
        <f>SMALL(AB79:FQ79,9)</f>
        <v>#NUM!</v>
      </c>
      <c r="Z79" s="113" t="e">
        <f>SMALL(AB79:FQ79,10)</f>
        <v>#NUM!</v>
      </c>
      <c r="AA79" s="116">
        <f>SUM(O79/28)</f>
        <v>0.2857142857142857</v>
      </c>
      <c r="AB79" s="116"/>
      <c r="AC79" s="140"/>
      <c r="AD79" s="308"/>
      <c r="AE79" s="308"/>
      <c r="AF79" s="308"/>
      <c r="AG79" s="308"/>
      <c r="AH79" s="117"/>
      <c r="AI79" s="133"/>
      <c r="AJ79" s="308"/>
      <c r="AK79" s="308"/>
      <c r="AL79" s="308"/>
      <c r="AM79" s="308"/>
      <c r="AN79" s="308"/>
      <c r="AO79" s="120"/>
      <c r="AP79" s="120"/>
      <c r="AQ79" s="133"/>
      <c r="AR79" s="140"/>
      <c r="AS79" s="140"/>
      <c r="AT79" s="296"/>
      <c r="AU79" s="296"/>
      <c r="AV79" s="136"/>
      <c r="AW79" s="136"/>
      <c r="AX79" s="136"/>
      <c r="AY79" s="139"/>
      <c r="AZ79" s="139"/>
      <c r="BA79" s="135"/>
      <c r="BB79" s="135"/>
      <c r="BC79" s="138"/>
      <c r="BD79" s="138"/>
      <c r="BE79" s="138"/>
      <c r="BF79" s="138"/>
      <c r="BG79" s="137">
        <v>79</v>
      </c>
      <c r="BH79" s="137">
        <v>82</v>
      </c>
      <c r="BI79" s="296"/>
      <c r="BJ79" s="296"/>
      <c r="BK79" s="296"/>
      <c r="BL79" s="296"/>
      <c r="BM79" s="296"/>
      <c r="BN79" s="140"/>
      <c r="BO79" s="139"/>
      <c r="BP79" s="139"/>
      <c r="BQ79" s="139"/>
      <c r="BR79" s="139"/>
      <c r="BS79" s="139"/>
      <c r="BT79" s="139"/>
      <c r="BU79" s="131"/>
      <c r="BV79" s="131"/>
      <c r="BW79" s="139"/>
      <c r="BX79" s="139"/>
      <c r="BY79" s="118"/>
      <c r="BZ79" s="120"/>
      <c r="CA79" s="120"/>
      <c r="CB79" s="140"/>
      <c r="CC79" s="131"/>
      <c r="CD79" s="131"/>
      <c r="CE79" s="131"/>
      <c r="CF79" s="141"/>
      <c r="CG79" s="140"/>
      <c r="CH79" s="120"/>
      <c r="CI79" s="120"/>
      <c r="CJ79" s="140"/>
      <c r="CK79" s="130"/>
      <c r="CL79" s="130"/>
      <c r="CM79" s="130"/>
      <c r="CN79" s="130"/>
      <c r="CO79" s="117"/>
      <c r="CP79" s="118"/>
      <c r="CQ79" s="351"/>
      <c r="CR79" s="351"/>
      <c r="CS79" s="351"/>
      <c r="CT79" s="119"/>
      <c r="CU79" s="119"/>
      <c r="CV79" s="119"/>
      <c r="CW79" s="120"/>
      <c r="CX79" s="120"/>
      <c r="CY79" s="120"/>
      <c r="CZ79" s="120"/>
      <c r="DA79" s="121"/>
      <c r="DB79" s="121"/>
      <c r="DC79" s="120"/>
      <c r="DD79" s="120"/>
      <c r="DE79" s="120"/>
      <c r="DF79" s="120"/>
      <c r="DG79" s="337"/>
      <c r="DH79" s="337"/>
      <c r="DI79" s="337"/>
      <c r="DJ79" s="282"/>
      <c r="DK79" s="282"/>
      <c r="DL79" s="121"/>
      <c r="DM79" s="121"/>
      <c r="DN79" s="121"/>
      <c r="DO79" s="122"/>
      <c r="DP79" s="123"/>
      <c r="DQ79" s="124"/>
      <c r="DR79" s="125"/>
      <c r="DS79" s="120"/>
      <c r="DT79" s="120"/>
      <c r="DU79" s="126"/>
      <c r="DV79" s="127"/>
      <c r="DW79" s="120"/>
      <c r="DX79" s="120"/>
      <c r="DY79" s="126"/>
      <c r="DZ79" s="127"/>
      <c r="EA79" s="120"/>
      <c r="EB79" s="120"/>
      <c r="EC79" s="128"/>
      <c r="ED79" s="128"/>
      <c r="EE79" s="128"/>
      <c r="EF79" s="128"/>
      <c r="EG79" s="128"/>
      <c r="EH79" s="128"/>
      <c r="EI79" s="129"/>
      <c r="EJ79" s="129"/>
      <c r="EK79" s="129"/>
      <c r="EL79" s="127"/>
      <c r="EM79" s="120"/>
      <c r="EN79" s="120"/>
      <c r="EO79" s="129"/>
      <c r="EP79" s="129"/>
      <c r="EQ79" s="129"/>
      <c r="ER79" s="130"/>
      <c r="ES79" s="130"/>
      <c r="ET79" s="130"/>
      <c r="EU79" s="130"/>
      <c r="EV79" s="130"/>
      <c r="EW79" s="131"/>
      <c r="EX79" s="131"/>
      <c r="EY79" s="120"/>
      <c r="EZ79" s="120"/>
      <c r="FA79" s="127">
        <v>83</v>
      </c>
      <c r="FB79" s="117"/>
      <c r="FC79" s="132"/>
      <c r="FD79" s="132"/>
      <c r="FE79" s="120"/>
      <c r="FF79" s="120"/>
      <c r="FG79" s="123">
        <v>89</v>
      </c>
      <c r="FH79" s="123">
        <v>89</v>
      </c>
      <c r="FI79" s="134">
        <v>89</v>
      </c>
      <c r="FJ79" s="117">
        <v>85</v>
      </c>
      <c r="FK79" s="117">
        <v>81</v>
      </c>
      <c r="FL79" s="289"/>
      <c r="FM79" s="117"/>
      <c r="FN79" s="120"/>
      <c r="FO79" s="120"/>
      <c r="FP79" s="120"/>
      <c r="FQ79" s="120"/>
      <c r="FR79" s="142">
        <v>42193</v>
      </c>
      <c r="FS79" s="143">
        <v>39172</v>
      </c>
      <c r="FT79" s="14"/>
      <c r="FU79" s="14"/>
      <c r="FV79" s="14"/>
      <c r="FW79" s="14"/>
      <c r="FX79" s="14"/>
      <c r="FY79" s="14"/>
      <c r="FZ79" s="14"/>
      <c r="GA79" s="14"/>
      <c r="GB79" s="14"/>
    </row>
    <row r="80" spans="1:184" s="7" customFormat="1" ht="14.25" customHeight="1">
      <c r="A80" s="314">
        <v>77</v>
      </c>
      <c r="B80" s="104" t="s">
        <v>312</v>
      </c>
      <c r="C80" s="105" t="s">
        <v>113</v>
      </c>
      <c r="D80" s="106">
        <v>36605</v>
      </c>
      <c r="E80" s="107" t="s">
        <v>313</v>
      </c>
      <c r="F80" s="108" t="s">
        <v>314</v>
      </c>
      <c r="G80" s="176" t="s">
        <v>315</v>
      </c>
      <c r="H80" s="110">
        <f>YEAR(FR80-D80)</f>
        <v>1915</v>
      </c>
      <c r="I80" s="111">
        <f>SUM(H80-1900)</f>
        <v>15</v>
      </c>
      <c r="J80" s="111">
        <f>IF(I80&gt;30,"",I80)</f>
        <v>15</v>
      </c>
      <c r="K80" s="110" t="e">
        <f>AVERAGE(L80:M80)</f>
        <v>#NUM!</v>
      </c>
      <c r="L80" s="112">
        <f>SUM(P80/O80)</f>
        <v>84.875</v>
      </c>
      <c r="M80" s="113" t="e">
        <f>AVERAGE(Q80:Z80)</f>
        <v>#NUM!</v>
      </c>
      <c r="N80" s="113" t="str">
        <f>IF(O80&lt;10,"No","Yes")</f>
        <v>No</v>
      </c>
      <c r="O80" s="114">
        <f>COUNT(AB80:FQ80)</f>
        <v>8</v>
      </c>
      <c r="P80" s="115">
        <f>SUM(AB80:FQ80)</f>
        <v>679</v>
      </c>
      <c r="Q80" s="113">
        <f>SMALL(AB80:FQ80,1)</f>
        <v>82</v>
      </c>
      <c r="R80" s="113">
        <f>SMALL(AB80:FQ80,2)</f>
        <v>84</v>
      </c>
      <c r="S80" s="113">
        <f>SMALL(AB80:FQ80,3)</f>
        <v>84</v>
      </c>
      <c r="T80" s="113">
        <f>SMALL(AB80:FQ80,4)</f>
        <v>84</v>
      </c>
      <c r="U80" s="113">
        <f>SMALL(AB80:FQ80,5)</f>
        <v>84</v>
      </c>
      <c r="V80" s="113">
        <f>SMALL(AB80:FQ80,6)</f>
        <v>85</v>
      </c>
      <c r="W80" s="113">
        <f>SMALL(AB80:FQ80,7)</f>
        <v>86</v>
      </c>
      <c r="X80" s="113">
        <f>SMALL(AB80:FQ80,8)</f>
        <v>90</v>
      </c>
      <c r="Y80" s="113" t="e">
        <f>SMALL(AB80:FQ80,9)</f>
        <v>#NUM!</v>
      </c>
      <c r="Z80" s="113" t="e">
        <f>SMALL(AB80:FQ80,10)</f>
        <v>#NUM!</v>
      </c>
      <c r="AA80" s="116">
        <f>SUM(O80/28)</f>
        <v>0.2857142857142857</v>
      </c>
      <c r="AB80" s="116"/>
      <c r="AC80" s="140"/>
      <c r="AD80" s="308"/>
      <c r="AE80" s="308"/>
      <c r="AF80" s="308"/>
      <c r="AG80" s="308"/>
      <c r="AH80" s="117"/>
      <c r="AI80" s="133"/>
      <c r="AJ80" s="308"/>
      <c r="AK80" s="308"/>
      <c r="AL80" s="308"/>
      <c r="AM80" s="308"/>
      <c r="AN80" s="308"/>
      <c r="AO80" s="120"/>
      <c r="AP80" s="120"/>
      <c r="AQ80" s="133"/>
      <c r="AR80" s="140"/>
      <c r="AS80" s="140"/>
      <c r="AT80" s="296"/>
      <c r="AU80" s="296"/>
      <c r="AV80" s="136"/>
      <c r="AW80" s="136"/>
      <c r="AX80" s="136"/>
      <c r="AY80" s="139"/>
      <c r="AZ80" s="139"/>
      <c r="BA80" s="135"/>
      <c r="BB80" s="135"/>
      <c r="BC80" s="138"/>
      <c r="BD80" s="138"/>
      <c r="BE80" s="138"/>
      <c r="BF80" s="138"/>
      <c r="BG80" s="137"/>
      <c r="BH80" s="137"/>
      <c r="BI80" s="296"/>
      <c r="BJ80" s="296"/>
      <c r="BK80" s="296"/>
      <c r="BL80" s="296"/>
      <c r="BM80" s="296"/>
      <c r="BN80" s="140"/>
      <c r="BO80" s="139"/>
      <c r="BP80" s="139"/>
      <c r="BQ80" s="139"/>
      <c r="BR80" s="139"/>
      <c r="BS80" s="139"/>
      <c r="BT80" s="139"/>
      <c r="BU80" s="131"/>
      <c r="BV80" s="131"/>
      <c r="BW80" s="139"/>
      <c r="BX80" s="139"/>
      <c r="BY80" s="118"/>
      <c r="BZ80" s="120"/>
      <c r="CA80" s="120"/>
      <c r="CB80" s="140"/>
      <c r="CC80" s="131"/>
      <c r="CD80" s="131"/>
      <c r="CE80" s="131"/>
      <c r="CF80" s="141"/>
      <c r="CG80" s="140"/>
      <c r="CH80" s="120"/>
      <c r="CI80" s="120"/>
      <c r="CJ80" s="140"/>
      <c r="CK80" s="130"/>
      <c r="CL80" s="130"/>
      <c r="CM80" s="130"/>
      <c r="CN80" s="130"/>
      <c r="CO80" s="117"/>
      <c r="CP80" s="118"/>
      <c r="CQ80" s="351"/>
      <c r="CR80" s="351"/>
      <c r="CS80" s="351"/>
      <c r="CT80" s="119"/>
      <c r="CU80" s="119"/>
      <c r="CV80" s="119"/>
      <c r="CW80" s="120"/>
      <c r="CX80" s="120"/>
      <c r="CY80" s="120"/>
      <c r="CZ80" s="120"/>
      <c r="DA80" s="121"/>
      <c r="DB80" s="121"/>
      <c r="DC80" s="120"/>
      <c r="DD80" s="120"/>
      <c r="DE80" s="120"/>
      <c r="DF80" s="120"/>
      <c r="DG80" s="337"/>
      <c r="DH80" s="337"/>
      <c r="DI80" s="337"/>
      <c r="DJ80" s="282"/>
      <c r="DK80" s="282"/>
      <c r="DL80" s="121"/>
      <c r="DM80" s="121"/>
      <c r="DN80" s="121"/>
      <c r="DO80" s="122"/>
      <c r="DP80" s="123"/>
      <c r="DQ80" s="124">
        <v>84</v>
      </c>
      <c r="DR80" s="125">
        <v>82</v>
      </c>
      <c r="DS80" s="120"/>
      <c r="DT80" s="120"/>
      <c r="DU80" s="126"/>
      <c r="DV80" s="127"/>
      <c r="DW80" s="120"/>
      <c r="DX80" s="120"/>
      <c r="DY80" s="126"/>
      <c r="DZ80" s="127">
        <v>84</v>
      </c>
      <c r="EA80" s="120"/>
      <c r="EB80" s="120"/>
      <c r="EC80" s="128"/>
      <c r="ED80" s="128"/>
      <c r="EE80" s="128"/>
      <c r="EF80" s="128"/>
      <c r="EG80" s="128"/>
      <c r="EH80" s="128"/>
      <c r="EI80" s="129"/>
      <c r="EJ80" s="129"/>
      <c r="EK80" s="129"/>
      <c r="EL80" s="127"/>
      <c r="EM80" s="120"/>
      <c r="EN80" s="120"/>
      <c r="EO80" s="129"/>
      <c r="EP80" s="129"/>
      <c r="EQ80" s="129"/>
      <c r="ER80" s="130"/>
      <c r="ES80" s="130"/>
      <c r="ET80" s="130"/>
      <c r="EU80" s="130"/>
      <c r="EV80" s="130"/>
      <c r="EW80" s="131"/>
      <c r="EX80" s="131"/>
      <c r="EY80" s="120"/>
      <c r="EZ80" s="120"/>
      <c r="FA80" s="127"/>
      <c r="FB80" s="117">
        <v>84</v>
      </c>
      <c r="FC80" s="242"/>
      <c r="FD80" s="242"/>
      <c r="FE80" s="120"/>
      <c r="FF80" s="120"/>
      <c r="FG80" s="123"/>
      <c r="FH80" s="123"/>
      <c r="FI80" s="134">
        <v>84</v>
      </c>
      <c r="FJ80" s="117">
        <v>85</v>
      </c>
      <c r="FK80" s="117">
        <v>86</v>
      </c>
      <c r="FL80" s="289"/>
      <c r="FM80" s="117">
        <v>90</v>
      </c>
      <c r="FN80" s="120"/>
      <c r="FO80" s="120"/>
      <c r="FP80" s="120"/>
      <c r="FQ80" s="120"/>
      <c r="FR80" s="142">
        <v>42193</v>
      </c>
      <c r="FS80" s="143">
        <v>39172</v>
      </c>
      <c r="FT80" s="14"/>
      <c r="FU80" s="14"/>
      <c r="FV80" s="14"/>
      <c r="FW80" s="14"/>
      <c r="FX80" s="14"/>
      <c r="FY80" s="14"/>
      <c r="FZ80" s="14"/>
      <c r="GA80" s="14"/>
      <c r="GB80" s="14"/>
    </row>
    <row r="81" spans="1:184" s="7" customFormat="1" ht="14.25">
      <c r="A81" s="314">
        <v>78</v>
      </c>
      <c r="B81" s="204" t="s">
        <v>283</v>
      </c>
      <c r="C81" s="205" t="s">
        <v>113</v>
      </c>
      <c r="D81" s="106">
        <v>36382</v>
      </c>
      <c r="E81" s="107" t="s">
        <v>284</v>
      </c>
      <c r="F81" s="108" t="s">
        <v>285</v>
      </c>
      <c r="G81" s="176" t="s">
        <v>10</v>
      </c>
      <c r="H81" s="110">
        <f>YEAR(FR81-D81)</f>
        <v>1915</v>
      </c>
      <c r="I81" s="111">
        <f>SUM(H81-1900)</f>
        <v>15</v>
      </c>
      <c r="J81" s="111">
        <f>IF(I81&gt;30,"",I81)</f>
        <v>15</v>
      </c>
      <c r="K81" s="110" t="e">
        <f>AVERAGE(L81:M81)</f>
        <v>#NUM!</v>
      </c>
      <c r="L81" s="112">
        <f>SUM(P81/O81)</f>
        <v>85</v>
      </c>
      <c r="M81" s="113" t="e">
        <f>AVERAGE(Q81:Z81)</f>
        <v>#NUM!</v>
      </c>
      <c r="N81" s="113" t="str">
        <f>IF(O81&lt;10,"No","Yes")</f>
        <v>No</v>
      </c>
      <c r="O81" s="114">
        <f>COUNT(AB81:FQ81)</f>
        <v>1</v>
      </c>
      <c r="P81" s="115">
        <f>SUM(AB81:FQ81)</f>
        <v>85</v>
      </c>
      <c r="Q81" s="113">
        <f>SMALL(AB81:FQ81,1)</f>
        <v>85</v>
      </c>
      <c r="R81" s="113" t="e">
        <f>SMALL(AB81:FQ81,2)</f>
        <v>#NUM!</v>
      </c>
      <c r="S81" s="113" t="e">
        <f>SMALL(AB81:FQ81,3)</f>
        <v>#NUM!</v>
      </c>
      <c r="T81" s="113" t="e">
        <f>SMALL(AB81:FQ81,4)</f>
        <v>#NUM!</v>
      </c>
      <c r="U81" s="113" t="e">
        <f>SMALL(AB81:FQ81,5)</f>
        <v>#NUM!</v>
      </c>
      <c r="V81" s="113" t="e">
        <f>SMALL(AB81:FQ81,6)</f>
        <v>#NUM!</v>
      </c>
      <c r="W81" s="113" t="e">
        <f>SMALL(AB81:FQ81,7)</f>
        <v>#NUM!</v>
      </c>
      <c r="X81" s="113" t="e">
        <f>SMALL(AB81:FQ81,8)</f>
        <v>#NUM!</v>
      </c>
      <c r="Y81" s="113" t="e">
        <f>SMALL(AB81:FQ81,9)</f>
        <v>#NUM!</v>
      </c>
      <c r="Z81" s="113" t="e">
        <f>SMALL(AB81:FQ81,10)</f>
        <v>#NUM!</v>
      </c>
      <c r="AA81" s="116">
        <f>SUM(O81/28)</f>
        <v>0.03571428571428571</v>
      </c>
      <c r="AB81" s="116"/>
      <c r="AC81" s="140"/>
      <c r="AD81" s="308"/>
      <c r="AE81" s="308"/>
      <c r="AF81" s="308"/>
      <c r="AG81" s="308"/>
      <c r="AH81" s="117"/>
      <c r="AI81" s="133"/>
      <c r="AJ81" s="308"/>
      <c r="AK81" s="308"/>
      <c r="AL81" s="308"/>
      <c r="AM81" s="308"/>
      <c r="AN81" s="308"/>
      <c r="AO81" s="120"/>
      <c r="AP81" s="120"/>
      <c r="AQ81" s="133"/>
      <c r="AR81" s="140"/>
      <c r="AS81" s="140"/>
      <c r="AT81" s="296"/>
      <c r="AU81" s="296"/>
      <c r="AV81" s="136"/>
      <c r="AW81" s="136"/>
      <c r="AX81" s="136"/>
      <c r="AY81" s="139"/>
      <c r="AZ81" s="139"/>
      <c r="BA81" s="135"/>
      <c r="BB81" s="135"/>
      <c r="BC81" s="138"/>
      <c r="BD81" s="138"/>
      <c r="BE81" s="138"/>
      <c r="BF81" s="138"/>
      <c r="BG81" s="137"/>
      <c r="BH81" s="137"/>
      <c r="BI81" s="296"/>
      <c r="BJ81" s="296"/>
      <c r="BK81" s="296"/>
      <c r="BL81" s="296"/>
      <c r="BM81" s="296"/>
      <c r="BN81" s="140"/>
      <c r="BO81" s="139"/>
      <c r="BP81" s="139"/>
      <c r="BQ81" s="139"/>
      <c r="BR81" s="139"/>
      <c r="BS81" s="139"/>
      <c r="BT81" s="139"/>
      <c r="BU81" s="131"/>
      <c r="BV81" s="131"/>
      <c r="BW81" s="139"/>
      <c r="BX81" s="139"/>
      <c r="BY81" s="118"/>
      <c r="BZ81" s="120"/>
      <c r="CA81" s="120"/>
      <c r="CB81" s="140"/>
      <c r="CC81" s="131"/>
      <c r="CD81" s="131"/>
      <c r="CE81" s="131"/>
      <c r="CF81" s="141">
        <v>85</v>
      </c>
      <c r="CG81" s="140"/>
      <c r="CH81" s="120"/>
      <c r="CI81" s="120"/>
      <c r="CJ81" s="140"/>
      <c r="CK81" s="130"/>
      <c r="CL81" s="130"/>
      <c r="CM81" s="130"/>
      <c r="CN81" s="130"/>
      <c r="CO81" s="117"/>
      <c r="CP81" s="118"/>
      <c r="CQ81" s="351"/>
      <c r="CR81" s="351"/>
      <c r="CS81" s="351"/>
      <c r="CT81" s="119"/>
      <c r="CU81" s="119"/>
      <c r="CV81" s="119"/>
      <c r="CW81" s="120"/>
      <c r="CX81" s="120"/>
      <c r="CY81" s="120"/>
      <c r="CZ81" s="120"/>
      <c r="DA81" s="121"/>
      <c r="DB81" s="121"/>
      <c r="DC81" s="120"/>
      <c r="DD81" s="120"/>
      <c r="DE81" s="120"/>
      <c r="DF81" s="120"/>
      <c r="DG81" s="337"/>
      <c r="DH81" s="337"/>
      <c r="DI81" s="337"/>
      <c r="DJ81" s="282"/>
      <c r="DK81" s="282"/>
      <c r="DL81" s="121"/>
      <c r="DM81" s="121"/>
      <c r="DN81" s="121"/>
      <c r="DO81" s="122"/>
      <c r="DP81" s="123"/>
      <c r="DQ81" s="124"/>
      <c r="DR81" s="125"/>
      <c r="DS81" s="120"/>
      <c r="DT81" s="120"/>
      <c r="DU81" s="126"/>
      <c r="DV81" s="127"/>
      <c r="DW81" s="120"/>
      <c r="DX81" s="120"/>
      <c r="DY81" s="126"/>
      <c r="DZ81" s="127"/>
      <c r="EA81" s="120"/>
      <c r="EB81" s="120"/>
      <c r="EC81" s="128"/>
      <c r="ED81" s="128"/>
      <c r="EE81" s="128"/>
      <c r="EF81" s="128"/>
      <c r="EG81" s="128"/>
      <c r="EH81" s="128"/>
      <c r="EI81" s="129"/>
      <c r="EJ81" s="129"/>
      <c r="EK81" s="129"/>
      <c r="EL81" s="127"/>
      <c r="EM81" s="120"/>
      <c r="EN81" s="120"/>
      <c r="EO81" s="129"/>
      <c r="EP81" s="129"/>
      <c r="EQ81" s="129"/>
      <c r="ER81" s="130"/>
      <c r="ES81" s="130"/>
      <c r="ET81" s="130"/>
      <c r="EU81" s="130"/>
      <c r="EV81" s="130"/>
      <c r="EW81" s="131"/>
      <c r="EX81" s="131"/>
      <c r="EY81" s="120"/>
      <c r="EZ81" s="120"/>
      <c r="FA81" s="127"/>
      <c r="FB81" s="117"/>
      <c r="FC81" s="132"/>
      <c r="FD81" s="132"/>
      <c r="FE81" s="120"/>
      <c r="FF81" s="120"/>
      <c r="FG81" s="123"/>
      <c r="FH81" s="123"/>
      <c r="FI81" s="134"/>
      <c r="FJ81" s="117"/>
      <c r="FK81" s="117"/>
      <c r="FL81" s="289"/>
      <c r="FM81" s="117"/>
      <c r="FN81" s="120"/>
      <c r="FO81" s="120"/>
      <c r="FP81" s="120"/>
      <c r="FQ81" s="120"/>
      <c r="FR81" s="142">
        <v>42193</v>
      </c>
      <c r="FS81" s="143">
        <v>39172</v>
      </c>
      <c r="FT81" s="14"/>
      <c r="FU81" s="14"/>
      <c r="FV81" s="14"/>
      <c r="FW81" s="14"/>
      <c r="FX81" s="14"/>
      <c r="FY81" s="14"/>
      <c r="FZ81" s="14"/>
      <c r="GA81" s="14"/>
      <c r="GB81" s="14"/>
    </row>
    <row r="82" spans="1:184" s="7" customFormat="1" ht="14.25" customHeight="1">
      <c r="A82" s="314">
        <v>79</v>
      </c>
      <c r="B82" s="197" t="s">
        <v>196</v>
      </c>
      <c r="C82" s="198" t="s">
        <v>99</v>
      </c>
      <c r="D82" s="106">
        <v>35807</v>
      </c>
      <c r="E82" s="202" t="s">
        <v>197</v>
      </c>
      <c r="F82" s="108" t="s">
        <v>198</v>
      </c>
      <c r="G82" s="332" t="s">
        <v>41</v>
      </c>
      <c r="H82" s="110">
        <f>YEAR(FR82-D82)</f>
        <v>1917</v>
      </c>
      <c r="I82" s="111">
        <f>SUM(H82-1900)</f>
        <v>17</v>
      </c>
      <c r="J82" s="111">
        <f>IF(I82&gt;30,"",I82)</f>
        <v>17</v>
      </c>
      <c r="K82" s="110" t="e">
        <f>AVERAGE(L82:M82)</f>
        <v>#NUM!</v>
      </c>
      <c r="L82" s="112">
        <f>SUM(P82/O82)</f>
        <v>86</v>
      </c>
      <c r="M82" s="113" t="e">
        <f>AVERAGE(Q82:Z82)</f>
        <v>#NUM!</v>
      </c>
      <c r="N82" s="113" t="str">
        <f>IF(O82&lt;10,"No","Yes")</f>
        <v>No</v>
      </c>
      <c r="O82" s="114">
        <f>COUNT(AB82:FQ82)</f>
        <v>1</v>
      </c>
      <c r="P82" s="115">
        <f>SUM(AB82:FQ82)</f>
        <v>86</v>
      </c>
      <c r="Q82" s="113">
        <f>SMALL(AB82:FQ82,1)</f>
        <v>86</v>
      </c>
      <c r="R82" s="113" t="e">
        <f>SMALL(AB82:FQ82,2)</f>
        <v>#NUM!</v>
      </c>
      <c r="S82" s="113" t="e">
        <f>SMALL(AB82:FQ82,3)</f>
        <v>#NUM!</v>
      </c>
      <c r="T82" s="113" t="e">
        <f>SMALL(AB82:FQ82,4)</f>
        <v>#NUM!</v>
      </c>
      <c r="U82" s="113" t="e">
        <f>SMALL(AB82:FQ82,5)</f>
        <v>#NUM!</v>
      </c>
      <c r="V82" s="113" t="e">
        <f>SMALL(AB82:FQ82,6)</f>
        <v>#NUM!</v>
      </c>
      <c r="W82" s="113" t="e">
        <f>SMALL(AB82:FQ82,7)</f>
        <v>#NUM!</v>
      </c>
      <c r="X82" s="113" t="e">
        <f>SMALL(AB82:FQ82,8)</f>
        <v>#NUM!</v>
      </c>
      <c r="Y82" s="113" t="e">
        <f>SMALL(AB82:FQ82,9)</f>
        <v>#NUM!</v>
      </c>
      <c r="Z82" s="113" t="e">
        <f>SMALL(AB82:FQ82,10)</f>
        <v>#NUM!</v>
      </c>
      <c r="AA82" s="116">
        <f>SUM(O82/28)</f>
        <v>0.03571428571428571</v>
      </c>
      <c r="AB82" s="116"/>
      <c r="AC82" s="140"/>
      <c r="AD82" s="308"/>
      <c r="AE82" s="308"/>
      <c r="AF82" s="308"/>
      <c r="AG82" s="308"/>
      <c r="AH82" s="117"/>
      <c r="AI82" s="133"/>
      <c r="AJ82" s="308"/>
      <c r="AK82" s="308"/>
      <c r="AL82" s="308"/>
      <c r="AM82" s="308"/>
      <c r="AN82" s="308"/>
      <c r="AO82" s="120"/>
      <c r="AP82" s="120"/>
      <c r="AQ82" s="133"/>
      <c r="AR82" s="140"/>
      <c r="AS82" s="140"/>
      <c r="AT82" s="296"/>
      <c r="AU82" s="296"/>
      <c r="AV82" s="136"/>
      <c r="AW82" s="136"/>
      <c r="AX82" s="136"/>
      <c r="AY82" s="139"/>
      <c r="AZ82" s="139"/>
      <c r="BA82" s="135"/>
      <c r="BB82" s="135"/>
      <c r="BC82" s="138"/>
      <c r="BD82" s="138"/>
      <c r="BE82" s="138"/>
      <c r="BF82" s="138"/>
      <c r="BG82" s="137"/>
      <c r="BH82" s="137"/>
      <c r="BI82" s="296"/>
      <c r="BJ82" s="296"/>
      <c r="BK82" s="296"/>
      <c r="BL82" s="296"/>
      <c r="BM82" s="296"/>
      <c r="BN82" s="140"/>
      <c r="BO82" s="139"/>
      <c r="BP82" s="139"/>
      <c r="BQ82" s="139"/>
      <c r="BR82" s="139"/>
      <c r="BS82" s="139"/>
      <c r="BT82" s="139"/>
      <c r="BU82" s="131"/>
      <c r="BV82" s="131"/>
      <c r="BW82" s="139"/>
      <c r="BX82" s="139"/>
      <c r="BY82" s="118"/>
      <c r="BZ82" s="120"/>
      <c r="CA82" s="120"/>
      <c r="CB82" s="140"/>
      <c r="CC82" s="131"/>
      <c r="CD82" s="131"/>
      <c r="CE82" s="131"/>
      <c r="CF82" s="141"/>
      <c r="CG82" s="140"/>
      <c r="CH82" s="120"/>
      <c r="CI82" s="120"/>
      <c r="CJ82" s="140"/>
      <c r="CK82" s="130"/>
      <c r="CL82" s="130"/>
      <c r="CM82" s="130"/>
      <c r="CN82" s="130"/>
      <c r="CO82" s="117"/>
      <c r="CP82" s="118"/>
      <c r="CQ82" s="351"/>
      <c r="CR82" s="351"/>
      <c r="CS82" s="351"/>
      <c r="CT82" s="119"/>
      <c r="CU82" s="119"/>
      <c r="CV82" s="119"/>
      <c r="CW82" s="120"/>
      <c r="CX82" s="120"/>
      <c r="CY82" s="120"/>
      <c r="CZ82" s="120"/>
      <c r="DA82" s="121"/>
      <c r="DB82" s="121"/>
      <c r="DC82" s="120"/>
      <c r="DD82" s="120"/>
      <c r="DE82" s="120"/>
      <c r="DF82" s="120"/>
      <c r="DG82" s="337"/>
      <c r="DH82" s="337"/>
      <c r="DI82" s="337"/>
      <c r="DJ82" s="282"/>
      <c r="DK82" s="282"/>
      <c r="DL82" s="121"/>
      <c r="DM82" s="121"/>
      <c r="DN82" s="121"/>
      <c r="DO82" s="122"/>
      <c r="DP82" s="123"/>
      <c r="DQ82" s="208"/>
      <c r="DR82" s="125"/>
      <c r="DS82" s="120"/>
      <c r="DT82" s="120"/>
      <c r="DU82" s="126"/>
      <c r="DV82" s="127"/>
      <c r="DW82" s="120"/>
      <c r="DX82" s="120"/>
      <c r="DY82" s="126"/>
      <c r="DZ82" s="127"/>
      <c r="EA82" s="120"/>
      <c r="EB82" s="120"/>
      <c r="EC82" s="128"/>
      <c r="ED82" s="128"/>
      <c r="EE82" s="128"/>
      <c r="EF82" s="128"/>
      <c r="EG82" s="128"/>
      <c r="EH82" s="128"/>
      <c r="EI82" s="129"/>
      <c r="EJ82" s="129"/>
      <c r="EK82" s="129"/>
      <c r="EL82" s="127"/>
      <c r="EM82" s="120"/>
      <c r="EN82" s="120"/>
      <c r="EO82" s="129"/>
      <c r="EP82" s="129"/>
      <c r="EQ82" s="129"/>
      <c r="ER82" s="130"/>
      <c r="ES82" s="130"/>
      <c r="ET82" s="130"/>
      <c r="EU82" s="130"/>
      <c r="EV82" s="130"/>
      <c r="EW82" s="131"/>
      <c r="EX82" s="131"/>
      <c r="EY82" s="120"/>
      <c r="EZ82" s="120"/>
      <c r="FA82" s="127"/>
      <c r="FB82" s="117">
        <v>86</v>
      </c>
      <c r="FC82" s="132"/>
      <c r="FD82" s="132"/>
      <c r="FE82" s="120"/>
      <c r="FF82" s="120"/>
      <c r="FG82" s="123"/>
      <c r="FH82" s="123"/>
      <c r="FI82" s="134"/>
      <c r="FJ82" s="117"/>
      <c r="FK82" s="117"/>
      <c r="FL82" s="289"/>
      <c r="FM82" s="117"/>
      <c r="FN82" s="120"/>
      <c r="FO82" s="120"/>
      <c r="FP82" s="120"/>
      <c r="FQ82" s="120"/>
      <c r="FR82" s="142">
        <v>42193</v>
      </c>
      <c r="FS82" s="143">
        <v>39172</v>
      </c>
      <c r="FT82" s="14"/>
      <c r="FU82" s="14"/>
      <c r="FV82" s="14"/>
      <c r="FW82" s="14"/>
      <c r="FX82" s="14"/>
      <c r="FY82" s="14"/>
      <c r="FZ82" s="14"/>
      <c r="GA82" s="14"/>
      <c r="GB82" s="14"/>
    </row>
    <row r="83" spans="1:184" s="7" customFormat="1" ht="14.25">
      <c r="A83" s="314">
        <v>80</v>
      </c>
      <c r="B83" s="104" t="s">
        <v>308</v>
      </c>
      <c r="C83" s="105" t="s">
        <v>113</v>
      </c>
      <c r="D83" s="106">
        <v>36241</v>
      </c>
      <c r="E83" s="225">
        <v>829408491</v>
      </c>
      <c r="F83" s="108" t="s">
        <v>309</v>
      </c>
      <c r="G83" s="354" t="s">
        <v>38</v>
      </c>
      <c r="H83" s="110">
        <f>YEAR(FR83-D83)</f>
        <v>1916</v>
      </c>
      <c r="I83" s="111">
        <f>SUM(H83-1900)</f>
        <v>16</v>
      </c>
      <c r="J83" s="111">
        <f>IF(I83&gt;30,"",I83)</f>
        <v>16</v>
      </c>
      <c r="K83" s="110" t="e">
        <f>AVERAGE(L83:M83)</f>
        <v>#NUM!</v>
      </c>
      <c r="L83" s="112">
        <f>SUM(P83/O83)</f>
        <v>86.33333333333333</v>
      </c>
      <c r="M83" s="113" t="e">
        <f>AVERAGE(Q83:Z83)</f>
        <v>#NUM!</v>
      </c>
      <c r="N83" s="113" t="str">
        <f>IF(O83&lt;10,"No","Yes")</f>
        <v>No</v>
      </c>
      <c r="O83" s="114">
        <f>COUNT(AB83:FQ83)</f>
        <v>3</v>
      </c>
      <c r="P83" s="115">
        <f>SUM(AB83:FQ83)</f>
        <v>259</v>
      </c>
      <c r="Q83" s="113">
        <f>SMALL(AB83:FQ83,1)</f>
        <v>82</v>
      </c>
      <c r="R83" s="113">
        <f>SMALL(AB83:FQ83,2)</f>
        <v>85</v>
      </c>
      <c r="S83" s="113">
        <f>SMALL(AB83:FQ83,3)</f>
        <v>92</v>
      </c>
      <c r="T83" s="113" t="e">
        <f>SMALL(AB83:FQ83,4)</f>
        <v>#NUM!</v>
      </c>
      <c r="U83" s="113" t="e">
        <f>SMALL(AB83:FQ83,5)</f>
        <v>#NUM!</v>
      </c>
      <c r="V83" s="113" t="e">
        <f>SMALL(AB83:FQ83,6)</f>
        <v>#NUM!</v>
      </c>
      <c r="W83" s="113" t="e">
        <f>SMALL(AB83:FQ83,7)</f>
        <v>#NUM!</v>
      </c>
      <c r="X83" s="113" t="e">
        <f>SMALL(AB83:FQ83,8)</f>
        <v>#NUM!</v>
      </c>
      <c r="Y83" s="113" t="e">
        <f>SMALL(AB83:FQ83,9)</f>
        <v>#NUM!</v>
      </c>
      <c r="Z83" s="113" t="e">
        <f>SMALL(AB83:FQ83,10)</f>
        <v>#NUM!</v>
      </c>
      <c r="AA83" s="116">
        <f>SUM(O83/28)</f>
        <v>0.10714285714285714</v>
      </c>
      <c r="AB83" s="116"/>
      <c r="AC83" s="140"/>
      <c r="AD83" s="308"/>
      <c r="AE83" s="308"/>
      <c r="AF83" s="308"/>
      <c r="AG83" s="308"/>
      <c r="AH83" s="117"/>
      <c r="AI83" s="133"/>
      <c r="AJ83" s="308"/>
      <c r="AK83" s="308"/>
      <c r="AL83" s="308"/>
      <c r="AM83" s="308"/>
      <c r="AN83" s="308"/>
      <c r="AO83" s="120"/>
      <c r="AP83" s="120"/>
      <c r="AQ83" s="133"/>
      <c r="AR83" s="140"/>
      <c r="AS83" s="140"/>
      <c r="AT83" s="296"/>
      <c r="AU83" s="296"/>
      <c r="AV83" s="136"/>
      <c r="AW83" s="136"/>
      <c r="AX83" s="136"/>
      <c r="AY83" s="139"/>
      <c r="AZ83" s="139"/>
      <c r="BA83" s="135"/>
      <c r="BB83" s="135"/>
      <c r="BC83" s="138"/>
      <c r="BD83" s="138"/>
      <c r="BE83" s="138"/>
      <c r="BF83" s="138"/>
      <c r="BG83" s="137"/>
      <c r="BH83" s="137"/>
      <c r="BI83" s="296"/>
      <c r="BJ83" s="296"/>
      <c r="BK83" s="296"/>
      <c r="BL83" s="296"/>
      <c r="BM83" s="296"/>
      <c r="BN83" s="140"/>
      <c r="BO83" s="139"/>
      <c r="BP83" s="139"/>
      <c r="BQ83" s="139"/>
      <c r="BR83" s="139"/>
      <c r="BS83" s="139"/>
      <c r="BT83" s="139"/>
      <c r="BU83" s="131"/>
      <c r="BV83" s="131"/>
      <c r="BW83" s="139"/>
      <c r="BX83" s="139"/>
      <c r="BY83" s="118"/>
      <c r="BZ83" s="120"/>
      <c r="CA83" s="120"/>
      <c r="CB83" s="140"/>
      <c r="CC83" s="131"/>
      <c r="CD83" s="131"/>
      <c r="CE83" s="131"/>
      <c r="CF83" s="141"/>
      <c r="CG83" s="140"/>
      <c r="CH83" s="120"/>
      <c r="CI83" s="120"/>
      <c r="CJ83" s="140"/>
      <c r="CK83" s="130"/>
      <c r="CL83" s="130"/>
      <c r="CM83" s="130"/>
      <c r="CN83" s="130"/>
      <c r="CO83" s="117"/>
      <c r="CP83" s="118">
        <v>92</v>
      </c>
      <c r="CQ83" s="351"/>
      <c r="CR83" s="351"/>
      <c r="CS83" s="351"/>
      <c r="CT83" s="119"/>
      <c r="CU83" s="119"/>
      <c r="CV83" s="119"/>
      <c r="CW83" s="120"/>
      <c r="CX83" s="120"/>
      <c r="CY83" s="120"/>
      <c r="CZ83" s="120"/>
      <c r="DA83" s="121"/>
      <c r="DB83" s="121"/>
      <c r="DC83" s="120"/>
      <c r="DD83" s="120"/>
      <c r="DE83" s="120"/>
      <c r="DF83" s="120"/>
      <c r="DG83" s="337"/>
      <c r="DH83" s="337"/>
      <c r="DI83" s="337"/>
      <c r="DJ83" s="282"/>
      <c r="DK83" s="282"/>
      <c r="DL83" s="121"/>
      <c r="DM83" s="121"/>
      <c r="DN83" s="121"/>
      <c r="DO83" s="122"/>
      <c r="DP83" s="123"/>
      <c r="DQ83" s="124"/>
      <c r="DR83" s="125"/>
      <c r="DS83" s="120"/>
      <c r="DT83" s="120"/>
      <c r="DU83" s="126"/>
      <c r="DV83" s="127"/>
      <c r="DW83" s="120"/>
      <c r="DX83" s="120"/>
      <c r="DY83" s="126"/>
      <c r="DZ83" s="127">
        <v>85</v>
      </c>
      <c r="EA83" s="120"/>
      <c r="EB83" s="120"/>
      <c r="EC83" s="128"/>
      <c r="ED83" s="128"/>
      <c r="EE83" s="128"/>
      <c r="EF83" s="128"/>
      <c r="EG83" s="128"/>
      <c r="EH83" s="128"/>
      <c r="EI83" s="129"/>
      <c r="EJ83" s="129"/>
      <c r="EK83" s="129"/>
      <c r="EL83" s="127"/>
      <c r="EM83" s="120"/>
      <c r="EN83" s="120"/>
      <c r="EO83" s="129"/>
      <c r="EP83" s="129"/>
      <c r="EQ83" s="129"/>
      <c r="ER83" s="130"/>
      <c r="ES83" s="130"/>
      <c r="ET83" s="130"/>
      <c r="EU83" s="130"/>
      <c r="EV83" s="130"/>
      <c r="EW83" s="131"/>
      <c r="EX83" s="131"/>
      <c r="EY83" s="120"/>
      <c r="EZ83" s="120"/>
      <c r="FA83" s="127"/>
      <c r="FB83" s="117"/>
      <c r="FC83" s="132"/>
      <c r="FD83" s="132"/>
      <c r="FE83" s="120"/>
      <c r="FF83" s="120"/>
      <c r="FG83" s="123"/>
      <c r="FH83" s="123"/>
      <c r="FI83" s="134"/>
      <c r="FJ83" s="117"/>
      <c r="FK83" s="117"/>
      <c r="FL83" s="289"/>
      <c r="FM83" s="117">
        <v>82</v>
      </c>
      <c r="FN83" s="120"/>
      <c r="FO83" s="120"/>
      <c r="FP83" s="120"/>
      <c r="FQ83" s="120"/>
      <c r="FR83" s="142">
        <v>42193</v>
      </c>
      <c r="FS83" s="143">
        <v>39172</v>
      </c>
      <c r="FT83" s="14"/>
      <c r="FU83" s="14"/>
      <c r="FV83" s="14"/>
      <c r="FW83" s="14"/>
      <c r="FX83" s="14"/>
      <c r="FY83" s="14"/>
      <c r="FZ83" s="14"/>
      <c r="GA83" s="14"/>
      <c r="GB83" s="14"/>
    </row>
    <row r="84" spans="1:184" s="7" customFormat="1" ht="14.25" customHeight="1">
      <c r="A84" s="314">
        <v>81</v>
      </c>
      <c r="B84" s="215" t="s">
        <v>53</v>
      </c>
      <c r="C84" s="105" t="s">
        <v>110</v>
      </c>
      <c r="D84" s="253">
        <v>35983</v>
      </c>
      <c r="E84" s="149" t="s">
        <v>54</v>
      </c>
      <c r="F84" s="150" t="s">
        <v>55</v>
      </c>
      <c r="G84" s="245" t="s">
        <v>56</v>
      </c>
      <c r="H84" s="110">
        <f>YEAR(FR84-D84)</f>
        <v>1916</v>
      </c>
      <c r="I84" s="111">
        <f>SUM(H84-1900)</f>
        <v>16</v>
      </c>
      <c r="J84" s="111">
        <f>IF(I84&gt;30,"",I84)</f>
        <v>16</v>
      </c>
      <c r="K84" s="110" t="e">
        <f>AVERAGE(L84:M84)</f>
        <v>#NUM!</v>
      </c>
      <c r="L84" s="112">
        <f>SUM(P84/O84)</f>
        <v>87.66666666666667</v>
      </c>
      <c r="M84" s="113" t="e">
        <f>AVERAGE(Q84:Z84)</f>
        <v>#NUM!</v>
      </c>
      <c r="N84" s="113" t="str">
        <f>IF(O84&lt;10,"No","Yes")</f>
        <v>No</v>
      </c>
      <c r="O84" s="114">
        <f>COUNT(AB84:FQ84)</f>
        <v>6</v>
      </c>
      <c r="P84" s="115">
        <f>SUM(AB84:FQ84)</f>
        <v>526</v>
      </c>
      <c r="Q84" s="113">
        <f>SMALL(AB84:FQ84,1)</f>
        <v>82</v>
      </c>
      <c r="R84" s="113">
        <f>SMALL(AB84:FQ84,2)</f>
        <v>83</v>
      </c>
      <c r="S84" s="113">
        <f>SMALL(AB84:FQ84,3)</f>
        <v>87</v>
      </c>
      <c r="T84" s="113">
        <f>SMALL(AB84:FQ84,4)</f>
        <v>89</v>
      </c>
      <c r="U84" s="113">
        <f>SMALL(AB84:FQ84,5)</f>
        <v>90</v>
      </c>
      <c r="V84" s="113">
        <f>SMALL(AB84:FQ84,6)</f>
        <v>95</v>
      </c>
      <c r="W84" s="113" t="e">
        <f>SMALL(AB84:FQ84,7)</f>
        <v>#NUM!</v>
      </c>
      <c r="X84" s="113" t="e">
        <f>SMALL(AB84:FQ84,8)</f>
        <v>#NUM!</v>
      </c>
      <c r="Y84" s="113" t="e">
        <f>SMALL(AB84:FQ84,9)</f>
        <v>#NUM!</v>
      </c>
      <c r="Z84" s="113" t="e">
        <f>SMALL(AB84:FQ84,10)</f>
        <v>#NUM!</v>
      </c>
      <c r="AA84" s="116">
        <f>SUM(O84/28)</f>
        <v>0.21428571428571427</v>
      </c>
      <c r="AB84" s="116"/>
      <c r="AC84" s="168"/>
      <c r="AD84" s="308"/>
      <c r="AE84" s="308"/>
      <c r="AF84" s="308"/>
      <c r="AG84" s="308"/>
      <c r="AH84" s="152"/>
      <c r="AI84" s="166"/>
      <c r="AJ84" s="308"/>
      <c r="AK84" s="308"/>
      <c r="AL84" s="308"/>
      <c r="AM84" s="308"/>
      <c r="AN84" s="308"/>
      <c r="AO84" s="155"/>
      <c r="AP84" s="155"/>
      <c r="AQ84" s="166"/>
      <c r="AR84" s="168"/>
      <c r="AS84" s="168"/>
      <c r="AT84" s="296"/>
      <c r="AU84" s="296"/>
      <c r="AV84" s="136">
        <v>95</v>
      </c>
      <c r="AW84" s="136"/>
      <c r="AX84" s="136"/>
      <c r="AY84" s="139"/>
      <c r="AZ84" s="139"/>
      <c r="BA84" s="135"/>
      <c r="BB84" s="135"/>
      <c r="BC84" s="138"/>
      <c r="BD84" s="138"/>
      <c r="BE84" s="138"/>
      <c r="BF84" s="138"/>
      <c r="BG84" s="137"/>
      <c r="BH84" s="137"/>
      <c r="BI84" s="296"/>
      <c r="BJ84" s="296"/>
      <c r="BK84" s="296"/>
      <c r="BL84" s="296"/>
      <c r="BM84" s="296"/>
      <c r="BN84" s="168"/>
      <c r="BO84" s="139"/>
      <c r="BP84" s="139"/>
      <c r="BQ84" s="139"/>
      <c r="BR84" s="139"/>
      <c r="BS84" s="139"/>
      <c r="BT84" s="139"/>
      <c r="BU84" s="165"/>
      <c r="BV84" s="165"/>
      <c r="BW84" s="139"/>
      <c r="BX84" s="139"/>
      <c r="BY84" s="153"/>
      <c r="BZ84" s="155"/>
      <c r="CA84" s="155"/>
      <c r="CB84" s="168"/>
      <c r="CC84" s="165"/>
      <c r="CD84" s="165"/>
      <c r="CE84" s="165"/>
      <c r="CF84" s="169">
        <v>90</v>
      </c>
      <c r="CG84" s="168">
        <v>89</v>
      </c>
      <c r="CH84" s="155"/>
      <c r="CI84" s="155"/>
      <c r="CJ84" s="168"/>
      <c r="CK84" s="164"/>
      <c r="CL84" s="164"/>
      <c r="CM84" s="164"/>
      <c r="CN84" s="164"/>
      <c r="CO84" s="152"/>
      <c r="CP84" s="153"/>
      <c r="CQ84" s="352"/>
      <c r="CR84" s="352"/>
      <c r="CS84" s="352"/>
      <c r="CT84" s="154"/>
      <c r="CU84" s="154"/>
      <c r="CV84" s="154"/>
      <c r="CW84" s="155"/>
      <c r="CX84" s="155"/>
      <c r="CY84" s="155"/>
      <c r="CZ84" s="155"/>
      <c r="DA84" s="121"/>
      <c r="DB84" s="121"/>
      <c r="DC84" s="155"/>
      <c r="DD84" s="155"/>
      <c r="DE84" s="155"/>
      <c r="DF84" s="155"/>
      <c r="DG84" s="339"/>
      <c r="DH84" s="339"/>
      <c r="DI84" s="339"/>
      <c r="DJ84" s="283"/>
      <c r="DK84" s="283"/>
      <c r="DL84" s="121"/>
      <c r="DM84" s="121"/>
      <c r="DN84" s="121"/>
      <c r="DO84" s="156"/>
      <c r="DP84" s="157"/>
      <c r="DQ84" s="158"/>
      <c r="DR84" s="159"/>
      <c r="DS84" s="155"/>
      <c r="DT84" s="155"/>
      <c r="DU84" s="160"/>
      <c r="DV84" s="161"/>
      <c r="DW84" s="155"/>
      <c r="DX84" s="155"/>
      <c r="DY84" s="160"/>
      <c r="DZ84" s="161">
        <v>83</v>
      </c>
      <c r="EA84" s="155"/>
      <c r="EB84" s="155"/>
      <c r="EC84" s="162"/>
      <c r="ED84" s="162"/>
      <c r="EE84" s="162"/>
      <c r="EF84" s="162"/>
      <c r="EG84" s="162"/>
      <c r="EH84" s="162"/>
      <c r="EI84" s="163"/>
      <c r="EJ84" s="163"/>
      <c r="EK84" s="163"/>
      <c r="EL84" s="161">
        <v>82</v>
      </c>
      <c r="EM84" s="155"/>
      <c r="EN84" s="155"/>
      <c r="EO84" s="163"/>
      <c r="EP84" s="163"/>
      <c r="EQ84" s="163"/>
      <c r="ER84" s="164"/>
      <c r="ES84" s="164"/>
      <c r="ET84" s="164"/>
      <c r="EU84" s="164"/>
      <c r="EV84" s="164"/>
      <c r="EW84" s="165"/>
      <c r="EX84" s="165"/>
      <c r="EY84" s="155"/>
      <c r="EZ84" s="155"/>
      <c r="FA84" s="161"/>
      <c r="FB84" s="152"/>
      <c r="FC84" s="132"/>
      <c r="FD84" s="132"/>
      <c r="FE84" s="155"/>
      <c r="FF84" s="155"/>
      <c r="FG84" s="157"/>
      <c r="FH84" s="157"/>
      <c r="FI84" s="167"/>
      <c r="FJ84" s="152"/>
      <c r="FK84" s="152"/>
      <c r="FL84" s="290"/>
      <c r="FM84" s="152">
        <v>87</v>
      </c>
      <c r="FN84" s="155"/>
      <c r="FO84" s="155"/>
      <c r="FP84" s="120"/>
      <c r="FQ84" s="120"/>
      <c r="FR84" s="142">
        <v>42193</v>
      </c>
      <c r="FS84" s="143">
        <v>39172</v>
      </c>
      <c r="FT84" s="14"/>
      <c r="FU84" s="14"/>
      <c r="FV84" s="14"/>
      <c r="FW84" s="14"/>
      <c r="FX84" s="14"/>
      <c r="FY84" s="14"/>
      <c r="FZ84" s="14"/>
      <c r="GA84" s="14"/>
      <c r="GB84" s="14"/>
    </row>
    <row r="85" spans="1:184" s="7" customFormat="1" ht="14.25" customHeight="1">
      <c r="A85" s="314">
        <v>82</v>
      </c>
      <c r="B85" s="174" t="s">
        <v>383</v>
      </c>
      <c r="C85" s="255" t="s">
        <v>297</v>
      </c>
      <c r="D85" s="146">
        <v>37130</v>
      </c>
      <c r="E85" s="107" t="s">
        <v>385</v>
      </c>
      <c r="F85" s="108" t="s">
        <v>386</v>
      </c>
      <c r="G85" s="176" t="s">
        <v>98</v>
      </c>
      <c r="H85" s="110">
        <f>YEAR(FR85-D85)</f>
        <v>1913</v>
      </c>
      <c r="I85" s="111">
        <f>SUM(H85-1900)</f>
        <v>13</v>
      </c>
      <c r="J85" s="111">
        <f>IF(I85&gt;30,"",I85)</f>
        <v>13</v>
      </c>
      <c r="K85" s="110" t="e">
        <f>AVERAGE(L85:M85)</f>
        <v>#NUM!</v>
      </c>
      <c r="L85" s="112">
        <f>SUM(P85/O85)</f>
        <v>88</v>
      </c>
      <c r="M85" s="113" t="e">
        <f>AVERAGE(Q85:Z85)</f>
        <v>#NUM!</v>
      </c>
      <c r="N85" s="113" t="str">
        <f>IF(O85&lt;10,"No","Yes")</f>
        <v>No</v>
      </c>
      <c r="O85" s="114">
        <f>COUNT(AB85:FQ85)</f>
        <v>4</v>
      </c>
      <c r="P85" s="115">
        <f>SUM(AB85:FQ85)</f>
        <v>352</v>
      </c>
      <c r="Q85" s="113">
        <f>SMALL(AB85:FQ85,1)</f>
        <v>86</v>
      </c>
      <c r="R85" s="113">
        <f>SMALL(AB85:FQ85,2)</f>
        <v>86</v>
      </c>
      <c r="S85" s="113">
        <f>SMALL(AB85:FQ85,3)</f>
        <v>88</v>
      </c>
      <c r="T85" s="113">
        <f>SMALL(AB85:FQ85,4)</f>
        <v>92</v>
      </c>
      <c r="U85" s="113" t="e">
        <f>SMALL(AB85:FQ85,5)</f>
        <v>#NUM!</v>
      </c>
      <c r="V85" s="113" t="e">
        <f>SMALL(AB85:FQ85,6)</f>
        <v>#NUM!</v>
      </c>
      <c r="W85" s="113" t="e">
        <f>SMALL(AB85:FQ85,7)</f>
        <v>#NUM!</v>
      </c>
      <c r="X85" s="113" t="e">
        <f>SMALL(AB85:FQ85,8)</f>
        <v>#NUM!</v>
      </c>
      <c r="Y85" s="113" t="e">
        <f>SMALL(AB85:FQ85,9)</f>
        <v>#NUM!</v>
      </c>
      <c r="Z85" s="113" t="e">
        <f>SMALL(AB85:FQ85,10)</f>
        <v>#NUM!</v>
      </c>
      <c r="AA85" s="116">
        <f>SUM(O85/28)</f>
        <v>0.14285714285714285</v>
      </c>
      <c r="AB85" s="116"/>
      <c r="AC85" s="140"/>
      <c r="AD85" s="308"/>
      <c r="AE85" s="308"/>
      <c r="AF85" s="308"/>
      <c r="AG85" s="308"/>
      <c r="AH85" s="117"/>
      <c r="AI85" s="133"/>
      <c r="AJ85" s="308"/>
      <c r="AK85" s="308"/>
      <c r="AL85" s="308"/>
      <c r="AM85" s="308"/>
      <c r="AN85" s="308"/>
      <c r="AO85" s="120"/>
      <c r="AP85" s="120"/>
      <c r="AQ85" s="133"/>
      <c r="AR85" s="140"/>
      <c r="AS85" s="140"/>
      <c r="AT85" s="296"/>
      <c r="AU85" s="296"/>
      <c r="AV85" s="136"/>
      <c r="AW85" s="136"/>
      <c r="AX85" s="136"/>
      <c r="AY85" s="139"/>
      <c r="AZ85" s="139"/>
      <c r="BA85" s="135"/>
      <c r="BB85" s="135"/>
      <c r="BC85" s="138"/>
      <c r="BD85" s="138"/>
      <c r="BE85" s="138"/>
      <c r="BF85" s="138"/>
      <c r="BG85" s="137">
        <v>92</v>
      </c>
      <c r="BH85" s="137">
        <v>88</v>
      </c>
      <c r="BI85" s="296"/>
      <c r="BJ85" s="296"/>
      <c r="BK85" s="296"/>
      <c r="BL85" s="296"/>
      <c r="BM85" s="296"/>
      <c r="BN85" s="140"/>
      <c r="BO85" s="139"/>
      <c r="BP85" s="139"/>
      <c r="BQ85" s="139"/>
      <c r="BR85" s="139"/>
      <c r="BS85" s="139"/>
      <c r="BT85" s="139"/>
      <c r="BU85" s="131"/>
      <c r="BV85" s="131"/>
      <c r="BW85" s="139"/>
      <c r="BX85" s="139"/>
      <c r="BY85" s="118"/>
      <c r="BZ85" s="120"/>
      <c r="CA85" s="120"/>
      <c r="CB85" s="140"/>
      <c r="CC85" s="131"/>
      <c r="CD85" s="131"/>
      <c r="CE85" s="131"/>
      <c r="CF85" s="141"/>
      <c r="CG85" s="140"/>
      <c r="CH85" s="120">
        <v>86</v>
      </c>
      <c r="CI85" s="120">
        <v>86</v>
      </c>
      <c r="CJ85" s="140"/>
      <c r="CK85" s="130"/>
      <c r="CL85" s="130"/>
      <c r="CM85" s="130"/>
      <c r="CN85" s="130"/>
      <c r="CO85" s="117"/>
      <c r="CP85" s="118"/>
      <c r="CQ85" s="351"/>
      <c r="CR85" s="351"/>
      <c r="CS85" s="351"/>
      <c r="CT85" s="119"/>
      <c r="CU85" s="119"/>
      <c r="CV85" s="119"/>
      <c r="CW85" s="120"/>
      <c r="CX85" s="120"/>
      <c r="CY85" s="120"/>
      <c r="CZ85" s="120"/>
      <c r="DA85" s="121"/>
      <c r="DB85" s="121"/>
      <c r="DC85" s="120"/>
      <c r="DD85" s="120"/>
      <c r="DE85" s="120"/>
      <c r="DF85" s="120"/>
      <c r="DG85" s="337"/>
      <c r="DH85" s="337"/>
      <c r="DI85" s="337"/>
      <c r="DJ85" s="282"/>
      <c r="DK85" s="282"/>
      <c r="DL85" s="121"/>
      <c r="DM85" s="121"/>
      <c r="DN85" s="121"/>
      <c r="DO85" s="122"/>
      <c r="DP85" s="123"/>
      <c r="DQ85" s="124"/>
      <c r="DR85" s="125"/>
      <c r="DS85" s="120"/>
      <c r="DT85" s="120"/>
      <c r="DU85" s="126"/>
      <c r="DV85" s="127"/>
      <c r="DW85" s="120"/>
      <c r="DX85" s="120"/>
      <c r="DY85" s="126"/>
      <c r="DZ85" s="127"/>
      <c r="EA85" s="120"/>
      <c r="EB85" s="120"/>
      <c r="EC85" s="128"/>
      <c r="ED85" s="128"/>
      <c r="EE85" s="128"/>
      <c r="EF85" s="128"/>
      <c r="EG85" s="128"/>
      <c r="EH85" s="128"/>
      <c r="EI85" s="129"/>
      <c r="EJ85" s="129"/>
      <c r="EK85" s="129"/>
      <c r="EL85" s="127"/>
      <c r="EM85" s="120"/>
      <c r="EN85" s="120"/>
      <c r="EO85" s="129"/>
      <c r="EP85" s="129"/>
      <c r="EQ85" s="129"/>
      <c r="ER85" s="130"/>
      <c r="ES85" s="130"/>
      <c r="ET85" s="130"/>
      <c r="EU85" s="130"/>
      <c r="EV85" s="130"/>
      <c r="EW85" s="131"/>
      <c r="EX85" s="131"/>
      <c r="EY85" s="120"/>
      <c r="EZ85" s="120"/>
      <c r="FA85" s="127"/>
      <c r="FB85" s="117"/>
      <c r="FC85" s="132"/>
      <c r="FD85" s="132"/>
      <c r="FE85" s="120"/>
      <c r="FF85" s="120"/>
      <c r="FG85" s="123"/>
      <c r="FH85" s="123"/>
      <c r="FI85" s="134"/>
      <c r="FJ85" s="117"/>
      <c r="FK85" s="117"/>
      <c r="FL85" s="289"/>
      <c r="FM85" s="117"/>
      <c r="FN85" s="120"/>
      <c r="FO85" s="120"/>
      <c r="FP85" s="120"/>
      <c r="FQ85" s="120"/>
      <c r="FR85" s="142">
        <v>42193</v>
      </c>
      <c r="FS85" s="143">
        <v>39172</v>
      </c>
      <c r="FT85" s="14"/>
      <c r="FU85" s="14"/>
      <c r="FV85" s="14"/>
      <c r="FW85" s="14"/>
      <c r="FX85" s="14"/>
      <c r="FY85" s="14"/>
      <c r="FZ85" s="14"/>
      <c r="GA85" s="14"/>
      <c r="GB85" s="14"/>
    </row>
    <row r="86" spans="1:184" s="7" customFormat="1" ht="14.25" customHeight="1">
      <c r="A86" s="314">
        <v>83</v>
      </c>
      <c r="B86" s="248" t="s">
        <v>304</v>
      </c>
      <c r="C86" s="249" t="s">
        <v>114</v>
      </c>
      <c r="D86" s="106">
        <v>36784</v>
      </c>
      <c r="E86" s="225">
        <v>824174118</v>
      </c>
      <c r="F86" s="108" t="s">
        <v>305</v>
      </c>
      <c r="G86" s="354" t="s">
        <v>121</v>
      </c>
      <c r="H86" s="110">
        <f>YEAR(FR86-D86)</f>
        <v>1914</v>
      </c>
      <c r="I86" s="111">
        <f>SUM(H86-1900)</f>
        <v>14</v>
      </c>
      <c r="J86" s="111">
        <f>IF(I86&gt;30,"",I86)</f>
        <v>14</v>
      </c>
      <c r="K86" s="110" t="e">
        <f>AVERAGE(L86:M86)</f>
        <v>#NUM!</v>
      </c>
      <c r="L86" s="112">
        <f>SUM(P86/O86)</f>
        <v>88.28571428571429</v>
      </c>
      <c r="M86" s="113" t="e">
        <f>AVERAGE(Q86:Z86)</f>
        <v>#NUM!</v>
      </c>
      <c r="N86" s="113" t="str">
        <f>IF(O86&lt;10,"No","Yes")</f>
        <v>No</v>
      </c>
      <c r="O86" s="114">
        <f>COUNT(AB86:FQ86)</f>
        <v>7</v>
      </c>
      <c r="P86" s="115">
        <f>SUM(AB86:FQ86)</f>
        <v>618</v>
      </c>
      <c r="Q86" s="113">
        <f>SMALL(AB86:FQ86,1)</f>
        <v>78</v>
      </c>
      <c r="R86" s="113">
        <f>SMALL(AB86:FQ86,2)</f>
        <v>79</v>
      </c>
      <c r="S86" s="113">
        <f>SMALL(AB86:FQ86,3)</f>
        <v>86</v>
      </c>
      <c r="T86" s="113">
        <f>SMALL(AB86:FQ86,4)</f>
        <v>93</v>
      </c>
      <c r="U86" s="113">
        <f>SMALL(AB86:FQ86,5)</f>
        <v>93</v>
      </c>
      <c r="V86" s="113">
        <f>SMALL(AB86:FQ86,6)</f>
        <v>94</v>
      </c>
      <c r="W86" s="113">
        <f>SMALL(AB86:FQ86,7)</f>
        <v>95</v>
      </c>
      <c r="X86" s="113" t="e">
        <f>SMALL(AB86:FQ86,8)</f>
        <v>#NUM!</v>
      </c>
      <c r="Y86" s="113" t="e">
        <f>SMALL(AB86:FQ86,9)</f>
        <v>#NUM!</v>
      </c>
      <c r="Z86" s="113" t="e">
        <f>SMALL(AB86:FQ86,10)</f>
        <v>#NUM!</v>
      </c>
      <c r="AA86" s="116">
        <f>SUM(O86/28)</f>
        <v>0.25</v>
      </c>
      <c r="AB86" s="116"/>
      <c r="AC86" s="140"/>
      <c r="AD86" s="308"/>
      <c r="AE86" s="308"/>
      <c r="AF86" s="308"/>
      <c r="AG86" s="308"/>
      <c r="AH86" s="117"/>
      <c r="AI86" s="133"/>
      <c r="AJ86" s="308"/>
      <c r="AK86" s="308"/>
      <c r="AL86" s="308"/>
      <c r="AM86" s="308"/>
      <c r="AN86" s="308"/>
      <c r="AO86" s="120"/>
      <c r="AP86" s="120"/>
      <c r="AQ86" s="133"/>
      <c r="AR86" s="140"/>
      <c r="AS86" s="140"/>
      <c r="AT86" s="296"/>
      <c r="AU86" s="296"/>
      <c r="AV86" s="136">
        <v>94</v>
      </c>
      <c r="AW86" s="136"/>
      <c r="AX86" s="136">
        <v>93</v>
      </c>
      <c r="AY86" s="139"/>
      <c r="AZ86" s="139"/>
      <c r="BA86" s="135"/>
      <c r="BB86" s="135"/>
      <c r="BC86" s="138"/>
      <c r="BD86" s="138"/>
      <c r="BE86" s="138"/>
      <c r="BF86" s="138"/>
      <c r="BG86" s="137"/>
      <c r="BH86" s="137">
        <v>95</v>
      </c>
      <c r="BI86" s="296"/>
      <c r="BJ86" s="296"/>
      <c r="BK86" s="296"/>
      <c r="BL86" s="296"/>
      <c r="BM86" s="296"/>
      <c r="BN86" s="140"/>
      <c r="BO86" s="139"/>
      <c r="BP86" s="139"/>
      <c r="BQ86" s="139"/>
      <c r="BR86" s="139"/>
      <c r="BS86" s="139"/>
      <c r="BT86" s="139"/>
      <c r="BU86" s="131"/>
      <c r="BV86" s="131"/>
      <c r="BW86" s="139"/>
      <c r="BX86" s="139"/>
      <c r="BY86" s="118"/>
      <c r="BZ86" s="120"/>
      <c r="CA86" s="120"/>
      <c r="CB86" s="140"/>
      <c r="CC86" s="131"/>
      <c r="CD86" s="131"/>
      <c r="CE86" s="131"/>
      <c r="CF86" s="141"/>
      <c r="CG86" s="140"/>
      <c r="CH86" s="120"/>
      <c r="CI86" s="120"/>
      <c r="CJ86" s="140"/>
      <c r="CK86" s="130"/>
      <c r="CL86" s="130"/>
      <c r="CM86" s="130"/>
      <c r="CN86" s="130"/>
      <c r="CO86" s="117">
        <v>78</v>
      </c>
      <c r="CP86" s="118"/>
      <c r="CQ86" s="351"/>
      <c r="CR86" s="351"/>
      <c r="CS86" s="351"/>
      <c r="CT86" s="119"/>
      <c r="CU86" s="119"/>
      <c r="CV86" s="119"/>
      <c r="CW86" s="120"/>
      <c r="CX86" s="120"/>
      <c r="CY86" s="120"/>
      <c r="CZ86" s="120"/>
      <c r="DA86" s="121"/>
      <c r="DB86" s="121"/>
      <c r="DC86" s="120"/>
      <c r="DD86" s="120"/>
      <c r="DE86" s="120"/>
      <c r="DF86" s="120"/>
      <c r="DG86" s="337"/>
      <c r="DH86" s="337"/>
      <c r="DI86" s="337"/>
      <c r="DJ86" s="282"/>
      <c r="DK86" s="282"/>
      <c r="DL86" s="121"/>
      <c r="DM86" s="121"/>
      <c r="DN86" s="121"/>
      <c r="DO86" s="122"/>
      <c r="DP86" s="123"/>
      <c r="DQ86" s="124"/>
      <c r="DR86" s="125"/>
      <c r="DS86" s="120"/>
      <c r="DT86" s="120"/>
      <c r="DU86" s="126"/>
      <c r="DV86" s="127">
        <v>79</v>
      </c>
      <c r="DW86" s="120"/>
      <c r="DX86" s="120"/>
      <c r="DY86" s="126"/>
      <c r="DZ86" s="127">
        <v>86</v>
      </c>
      <c r="EA86" s="120"/>
      <c r="EB86" s="120"/>
      <c r="EC86" s="128"/>
      <c r="ED86" s="128"/>
      <c r="EE86" s="128"/>
      <c r="EF86" s="128"/>
      <c r="EG86" s="128"/>
      <c r="EH86" s="128"/>
      <c r="EI86" s="129"/>
      <c r="EJ86" s="129"/>
      <c r="EK86" s="129"/>
      <c r="EL86" s="127"/>
      <c r="EM86" s="120"/>
      <c r="EN86" s="120"/>
      <c r="EO86" s="129"/>
      <c r="EP86" s="129"/>
      <c r="EQ86" s="129"/>
      <c r="ER86" s="130"/>
      <c r="ES86" s="130"/>
      <c r="ET86" s="130"/>
      <c r="EU86" s="130"/>
      <c r="EV86" s="130"/>
      <c r="EW86" s="131"/>
      <c r="EX86" s="131"/>
      <c r="EY86" s="120"/>
      <c r="EZ86" s="120"/>
      <c r="FA86" s="127"/>
      <c r="FB86" s="117"/>
      <c r="FC86" s="132"/>
      <c r="FD86" s="132"/>
      <c r="FE86" s="120"/>
      <c r="FF86" s="120"/>
      <c r="FG86" s="123"/>
      <c r="FH86" s="123"/>
      <c r="FI86" s="134">
        <v>93</v>
      </c>
      <c r="FJ86" s="117"/>
      <c r="FK86" s="117"/>
      <c r="FL86" s="289"/>
      <c r="FM86" s="117"/>
      <c r="FN86" s="120"/>
      <c r="FO86" s="120"/>
      <c r="FP86" s="120"/>
      <c r="FQ86" s="120"/>
      <c r="FR86" s="142">
        <v>42193</v>
      </c>
      <c r="FS86" s="143">
        <v>39172</v>
      </c>
      <c r="FT86" s="14"/>
      <c r="FU86" s="14"/>
      <c r="FV86" s="14"/>
      <c r="FW86" s="14"/>
      <c r="FX86" s="14"/>
      <c r="FY86" s="14"/>
      <c r="FZ86" s="14"/>
      <c r="GA86" s="14"/>
      <c r="GB86" s="14"/>
    </row>
    <row r="87" spans="1:184" s="7" customFormat="1" ht="14.25" customHeight="1">
      <c r="A87" s="314">
        <v>84</v>
      </c>
      <c r="B87" s="197" t="s">
        <v>158</v>
      </c>
      <c r="C87" s="198" t="s">
        <v>106</v>
      </c>
      <c r="D87" s="146">
        <v>35844</v>
      </c>
      <c r="E87" s="223" t="s">
        <v>258</v>
      </c>
      <c r="F87" s="108" t="s">
        <v>257</v>
      </c>
      <c r="G87" s="151" t="s">
        <v>121</v>
      </c>
      <c r="H87" s="110">
        <f>YEAR(FR87-D87)</f>
        <v>1917</v>
      </c>
      <c r="I87" s="111">
        <f>SUM(H87-1900)</f>
        <v>17</v>
      </c>
      <c r="J87" s="111">
        <f>IF(I87&gt;30,"",I87)</f>
        <v>17</v>
      </c>
      <c r="K87" s="110" t="e">
        <f>AVERAGE(L87:M87)</f>
        <v>#NUM!</v>
      </c>
      <c r="L87" s="112">
        <f>SUM(P87/O87)</f>
        <v>88.33333333333333</v>
      </c>
      <c r="M87" s="113" t="e">
        <f>AVERAGE(Q87:Z87)</f>
        <v>#NUM!</v>
      </c>
      <c r="N87" s="113" t="str">
        <f>IF(O87&lt;10,"No","Yes")</f>
        <v>No</v>
      </c>
      <c r="O87" s="114">
        <f>COUNT(AB87:FQ87)</f>
        <v>9</v>
      </c>
      <c r="P87" s="115">
        <f>SUM(AB87:FQ87)</f>
        <v>795</v>
      </c>
      <c r="Q87" s="113">
        <f>SMALL(AB87:FQ87,1)</f>
        <v>81</v>
      </c>
      <c r="R87" s="113">
        <f>SMALL(AB87:FQ87,2)</f>
        <v>83</v>
      </c>
      <c r="S87" s="113">
        <f>SMALL(AB87:FQ87,3)</f>
        <v>84</v>
      </c>
      <c r="T87" s="113">
        <f>SMALL(AB87:FQ87,4)</f>
        <v>86</v>
      </c>
      <c r="U87" s="113">
        <f>SMALL(AB87:FQ87,5)</f>
        <v>88</v>
      </c>
      <c r="V87" s="113">
        <f>SMALL(AB87:FQ87,6)</f>
        <v>88</v>
      </c>
      <c r="W87" s="113">
        <f>SMALL(AB87:FQ87,7)</f>
        <v>92</v>
      </c>
      <c r="X87" s="113">
        <f>SMALL(AB87:FQ87,8)</f>
        <v>94</v>
      </c>
      <c r="Y87" s="113">
        <f>SMALL(AB87:FQ87,9)</f>
        <v>99</v>
      </c>
      <c r="Z87" s="113" t="e">
        <f>SMALL(AB87:FQ87,10)</f>
        <v>#NUM!</v>
      </c>
      <c r="AA87" s="116">
        <f>SUM(O87/28)</f>
        <v>0.32142857142857145</v>
      </c>
      <c r="AB87" s="116"/>
      <c r="AC87" s="140"/>
      <c r="AD87" s="308"/>
      <c r="AE87" s="308"/>
      <c r="AF87" s="308"/>
      <c r="AG87" s="308"/>
      <c r="AH87" s="117"/>
      <c r="AI87" s="133"/>
      <c r="AJ87" s="308"/>
      <c r="AK87" s="308"/>
      <c r="AL87" s="308"/>
      <c r="AM87" s="308"/>
      <c r="AN87" s="308"/>
      <c r="AO87" s="120"/>
      <c r="AP87" s="120"/>
      <c r="AQ87" s="133"/>
      <c r="AR87" s="140"/>
      <c r="AS87" s="140"/>
      <c r="AT87" s="296"/>
      <c r="AU87" s="296"/>
      <c r="AV87" s="136"/>
      <c r="AW87" s="136"/>
      <c r="AX87" s="136"/>
      <c r="AY87" s="139"/>
      <c r="AZ87" s="139"/>
      <c r="BA87" s="135"/>
      <c r="BB87" s="135"/>
      <c r="BC87" s="138"/>
      <c r="BD87" s="138"/>
      <c r="BE87" s="138"/>
      <c r="BF87" s="138"/>
      <c r="BG87" s="137"/>
      <c r="BH87" s="137">
        <v>86</v>
      </c>
      <c r="BI87" s="296"/>
      <c r="BJ87" s="296"/>
      <c r="BK87" s="296"/>
      <c r="BL87" s="296"/>
      <c r="BM87" s="296"/>
      <c r="BN87" s="140"/>
      <c r="BO87" s="139"/>
      <c r="BP87" s="139"/>
      <c r="BQ87" s="139"/>
      <c r="BR87" s="139"/>
      <c r="BS87" s="139"/>
      <c r="BT87" s="139"/>
      <c r="BU87" s="131"/>
      <c r="BV87" s="131"/>
      <c r="BW87" s="139"/>
      <c r="BX87" s="139"/>
      <c r="BY87" s="118">
        <v>99</v>
      </c>
      <c r="BZ87" s="120"/>
      <c r="CA87" s="120"/>
      <c r="CB87" s="140"/>
      <c r="CC87" s="131"/>
      <c r="CD87" s="131"/>
      <c r="CE87" s="131"/>
      <c r="CF87" s="141"/>
      <c r="CG87" s="140"/>
      <c r="CH87" s="120">
        <v>84</v>
      </c>
      <c r="CI87" s="120">
        <v>81</v>
      </c>
      <c r="CJ87" s="140"/>
      <c r="CK87" s="130"/>
      <c r="CL87" s="130"/>
      <c r="CM87" s="130"/>
      <c r="CN87" s="130"/>
      <c r="CO87" s="117"/>
      <c r="CP87" s="118"/>
      <c r="CQ87" s="351"/>
      <c r="CR87" s="351"/>
      <c r="CS87" s="351"/>
      <c r="CT87" s="119"/>
      <c r="CU87" s="119"/>
      <c r="CV87" s="119"/>
      <c r="CW87" s="120"/>
      <c r="CX87" s="120"/>
      <c r="CY87" s="120"/>
      <c r="CZ87" s="120"/>
      <c r="DA87" s="121"/>
      <c r="DB87" s="121"/>
      <c r="DC87" s="120"/>
      <c r="DD87" s="120"/>
      <c r="DE87" s="120"/>
      <c r="DF87" s="120"/>
      <c r="DG87" s="337"/>
      <c r="DH87" s="337"/>
      <c r="DI87" s="337"/>
      <c r="DJ87" s="282"/>
      <c r="DK87" s="282"/>
      <c r="DL87" s="121"/>
      <c r="DM87" s="121"/>
      <c r="DN87" s="121"/>
      <c r="DO87" s="122"/>
      <c r="DP87" s="123"/>
      <c r="DQ87" s="124"/>
      <c r="DR87" s="125"/>
      <c r="DS87" s="120"/>
      <c r="DT87" s="120"/>
      <c r="DU87" s="126"/>
      <c r="DV87" s="127">
        <v>94</v>
      </c>
      <c r="DW87" s="120"/>
      <c r="DX87" s="120"/>
      <c r="DY87" s="126"/>
      <c r="DZ87" s="127"/>
      <c r="EA87" s="120"/>
      <c r="EB87" s="120"/>
      <c r="EC87" s="128"/>
      <c r="ED87" s="128"/>
      <c r="EE87" s="128"/>
      <c r="EF87" s="128"/>
      <c r="EG87" s="128"/>
      <c r="EH87" s="128"/>
      <c r="EI87" s="129"/>
      <c r="EJ87" s="129"/>
      <c r="EK87" s="129"/>
      <c r="EL87" s="127">
        <v>88</v>
      </c>
      <c r="EM87" s="120"/>
      <c r="EN87" s="120"/>
      <c r="EO87" s="129"/>
      <c r="EP87" s="129"/>
      <c r="EQ87" s="129"/>
      <c r="ER87" s="130"/>
      <c r="ES87" s="130"/>
      <c r="ET87" s="130"/>
      <c r="EU87" s="130"/>
      <c r="EV87" s="130"/>
      <c r="EW87" s="131"/>
      <c r="EX87" s="131"/>
      <c r="EY87" s="120"/>
      <c r="EZ87" s="120"/>
      <c r="FA87" s="127">
        <v>83</v>
      </c>
      <c r="FB87" s="117"/>
      <c r="FC87" s="132"/>
      <c r="FD87" s="132"/>
      <c r="FE87" s="120"/>
      <c r="FF87" s="120"/>
      <c r="FG87" s="123"/>
      <c r="FH87" s="123"/>
      <c r="FI87" s="134"/>
      <c r="FJ87" s="117">
        <v>88</v>
      </c>
      <c r="FK87" s="117">
        <v>92</v>
      </c>
      <c r="FL87" s="289"/>
      <c r="FM87" s="117"/>
      <c r="FN87" s="120"/>
      <c r="FO87" s="120"/>
      <c r="FP87" s="120"/>
      <c r="FQ87" s="120"/>
      <c r="FR87" s="142">
        <v>42193</v>
      </c>
      <c r="FS87" s="143">
        <v>39172</v>
      </c>
      <c r="FT87" s="14"/>
      <c r="FU87" s="14"/>
      <c r="FV87" s="14"/>
      <c r="FW87" s="14"/>
      <c r="FX87" s="14"/>
      <c r="FY87" s="14"/>
      <c r="FZ87" s="14"/>
      <c r="GA87" s="14"/>
      <c r="GB87" s="14"/>
    </row>
    <row r="88" spans="1:184" s="7" customFormat="1" ht="14.25" customHeight="1">
      <c r="A88" s="314">
        <v>85</v>
      </c>
      <c r="B88" s="204" t="s">
        <v>493</v>
      </c>
      <c r="C88" s="205" t="s">
        <v>113</v>
      </c>
      <c r="D88" s="106">
        <v>36700</v>
      </c>
      <c r="E88" s="107" t="s">
        <v>494</v>
      </c>
      <c r="F88" s="344" t="s">
        <v>40</v>
      </c>
      <c r="G88" s="176" t="s">
        <v>41</v>
      </c>
      <c r="H88" s="110">
        <f>YEAR(FR88-D88)</f>
        <v>1915</v>
      </c>
      <c r="I88" s="111">
        <f>SUM(H88-1900)</f>
        <v>15</v>
      </c>
      <c r="J88" s="111">
        <f>IF(I88&gt;30,"",I88)</f>
        <v>15</v>
      </c>
      <c r="K88" s="110" t="e">
        <f>AVERAGE(L88:M88)</f>
        <v>#NUM!</v>
      </c>
      <c r="L88" s="112">
        <f>SUM(P88/O88)</f>
        <v>88.4</v>
      </c>
      <c r="M88" s="113" t="e">
        <f>AVERAGE(Q88:Z88)</f>
        <v>#NUM!</v>
      </c>
      <c r="N88" s="113" t="str">
        <f>IF(O88&lt;10,"No","Yes")</f>
        <v>No</v>
      </c>
      <c r="O88" s="114">
        <f>COUNT(AB88:FQ88)</f>
        <v>5</v>
      </c>
      <c r="P88" s="115">
        <f>SUM(AB88:FQ88)</f>
        <v>442</v>
      </c>
      <c r="Q88" s="113">
        <f>SMALL(AB88:FQ88,1)</f>
        <v>80</v>
      </c>
      <c r="R88" s="113">
        <f>SMALL(AB88:FQ88,2)</f>
        <v>85</v>
      </c>
      <c r="S88" s="113">
        <f>SMALL(AB88:FQ88,3)</f>
        <v>91</v>
      </c>
      <c r="T88" s="113">
        <f>SMALL(AB88:FQ88,4)</f>
        <v>91</v>
      </c>
      <c r="U88" s="113">
        <f>SMALL(AB88:FQ88,5)</f>
        <v>95</v>
      </c>
      <c r="V88" s="113" t="e">
        <f>SMALL(AB88:FQ88,6)</f>
        <v>#NUM!</v>
      </c>
      <c r="W88" s="113" t="e">
        <f>SMALL(AB88:FQ88,7)</f>
        <v>#NUM!</v>
      </c>
      <c r="X88" s="113" t="e">
        <f>SMALL(AB88:FQ88,8)</f>
        <v>#NUM!</v>
      </c>
      <c r="Y88" s="113" t="e">
        <f>SMALL(AB88:FQ88,9)</f>
        <v>#NUM!</v>
      </c>
      <c r="Z88" s="113" t="e">
        <f>SMALL(AB88:FQ88,10)</f>
        <v>#NUM!</v>
      </c>
      <c r="AA88" s="116">
        <f>SUM(O88/28)</f>
        <v>0.17857142857142858</v>
      </c>
      <c r="AB88" s="116"/>
      <c r="AC88" s="140">
        <v>91</v>
      </c>
      <c r="AD88" s="308"/>
      <c r="AE88" s="308"/>
      <c r="AF88" s="308"/>
      <c r="AG88" s="308"/>
      <c r="AH88" s="117">
        <v>85</v>
      </c>
      <c r="AI88" s="133"/>
      <c r="AJ88" s="308"/>
      <c r="AK88" s="308"/>
      <c r="AL88" s="308"/>
      <c r="AM88" s="308"/>
      <c r="AN88" s="308"/>
      <c r="AO88" s="120"/>
      <c r="AP88" s="120"/>
      <c r="AQ88" s="133"/>
      <c r="AR88" s="140"/>
      <c r="AS88" s="140"/>
      <c r="AT88" s="296"/>
      <c r="AU88" s="296"/>
      <c r="AV88" s="136"/>
      <c r="AW88" s="136"/>
      <c r="AX88" s="136"/>
      <c r="AY88" s="139"/>
      <c r="AZ88" s="139"/>
      <c r="BA88" s="135"/>
      <c r="BB88" s="135"/>
      <c r="BC88" s="138"/>
      <c r="BD88" s="138"/>
      <c r="BE88" s="138"/>
      <c r="BF88" s="138"/>
      <c r="BG88" s="137">
        <v>80</v>
      </c>
      <c r="BH88" s="137"/>
      <c r="BI88" s="296"/>
      <c r="BJ88" s="296"/>
      <c r="BK88" s="296"/>
      <c r="BL88" s="296"/>
      <c r="BM88" s="296"/>
      <c r="BN88" s="140"/>
      <c r="BO88" s="139"/>
      <c r="BP88" s="139"/>
      <c r="BQ88" s="139"/>
      <c r="BR88" s="139"/>
      <c r="BS88" s="139"/>
      <c r="BT88" s="139"/>
      <c r="BU88" s="131"/>
      <c r="BV88" s="131"/>
      <c r="BW88" s="139"/>
      <c r="BX88" s="139"/>
      <c r="BY88" s="118"/>
      <c r="BZ88" s="120"/>
      <c r="CA88" s="120"/>
      <c r="CB88" s="140"/>
      <c r="CC88" s="131"/>
      <c r="CD88" s="131"/>
      <c r="CE88" s="131"/>
      <c r="CF88" s="141"/>
      <c r="CG88" s="140"/>
      <c r="CH88" s="120"/>
      <c r="CI88" s="120"/>
      <c r="CJ88" s="140">
        <v>91</v>
      </c>
      <c r="CK88" s="130"/>
      <c r="CL88" s="130"/>
      <c r="CM88" s="130"/>
      <c r="CN88" s="130"/>
      <c r="CO88" s="117"/>
      <c r="CP88" s="118">
        <v>95</v>
      </c>
      <c r="CQ88" s="351"/>
      <c r="CR88" s="351"/>
      <c r="CS88" s="351"/>
      <c r="CT88" s="119"/>
      <c r="CU88" s="119"/>
      <c r="CV88" s="119"/>
      <c r="CW88" s="120"/>
      <c r="CX88" s="120"/>
      <c r="CY88" s="120"/>
      <c r="CZ88" s="120"/>
      <c r="DA88" s="121"/>
      <c r="DB88" s="121"/>
      <c r="DC88" s="120"/>
      <c r="DD88" s="120"/>
      <c r="DE88" s="120"/>
      <c r="DF88" s="120"/>
      <c r="DG88" s="337"/>
      <c r="DH88" s="337"/>
      <c r="DI88" s="337"/>
      <c r="DJ88" s="282"/>
      <c r="DK88" s="282"/>
      <c r="DL88" s="121"/>
      <c r="DM88" s="121"/>
      <c r="DN88" s="121"/>
      <c r="DO88" s="122"/>
      <c r="DP88" s="123"/>
      <c r="DQ88" s="124"/>
      <c r="DR88" s="125"/>
      <c r="DS88" s="120"/>
      <c r="DT88" s="120"/>
      <c r="DU88" s="126"/>
      <c r="DV88" s="127"/>
      <c r="DW88" s="120"/>
      <c r="DX88" s="120"/>
      <c r="DY88" s="126"/>
      <c r="DZ88" s="127"/>
      <c r="EA88" s="120"/>
      <c r="EB88" s="120"/>
      <c r="EC88" s="128"/>
      <c r="ED88" s="128"/>
      <c r="EE88" s="128"/>
      <c r="EF88" s="128"/>
      <c r="EG88" s="128"/>
      <c r="EH88" s="128"/>
      <c r="EI88" s="129"/>
      <c r="EJ88" s="129"/>
      <c r="EK88" s="129"/>
      <c r="EL88" s="127"/>
      <c r="EM88" s="120"/>
      <c r="EN88" s="120"/>
      <c r="EO88" s="129"/>
      <c r="EP88" s="129"/>
      <c r="EQ88" s="129"/>
      <c r="ER88" s="130"/>
      <c r="ES88" s="130"/>
      <c r="ET88" s="130"/>
      <c r="EU88" s="130"/>
      <c r="EV88" s="130"/>
      <c r="EW88" s="131"/>
      <c r="EX88" s="131"/>
      <c r="EY88" s="120"/>
      <c r="EZ88" s="120"/>
      <c r="FA88" s="127"/>
      <c r="FB88" s="117"/>
      <c r="FC88" s="132"/>
      <c r="FD88" s="132"/>
      <c r="FE88" s="120"/>
      <c r="FF88" s="120"/>
      <c r="FG88" s="123"/>
      <c r="FH88" s="123"/>
      <c r="FI88" s="134"/>
      <c r="FJ88" s="117"/>
      <c r="FK88" s="117"/>
      <c r="FL88" s="289"/>
      <c r="FM88" s="117"/>
      <c r="FN88" s="120"/>
      <c r="FO88" s="120"/>
      <c r="FP88" s="120"/>
      <c r="FQ88" s="120"/>
      <c r="FR88" s="142">
        <v>42193</v>
      </c>
      <c r="FS88" s="143">
        <v>39172</v>
      </c>
      <c r="FT88" s="14"/>
      <c r="FU88" s="14"/>
      <c r="FV88" s="14"/>
      <c r="FW88" s="14"/>
      <c r="FX88" s="14"/>
      <c r="FY88" s="14"/>
      <c r="FZ88" s="14"/>
      <c r="GA88" s="14"/>
      <c r="GB88" s="14"/>
    </row>
    <row r="89" spans="1:184" s="7" customFormat="1" ht="14.25" customHeight="1">
      <c r="A89" s="314">
        <v>86</v>
      </c>
      <c r="B89" s="210" t="s">
        <v>60</v>
      </c>
      <c r="C89" s="246" t="s">
        <v>113</v>
      </c>
      <c r="D89" s="106">
        <v>36445</v>
      </c>
      <c r="E89" s="147" t="s">
        <v>79</v>
      </c>
      <c r="F89" s="150" t="s">
        <v>61</v>
      </c>
      <c r="G89" s="148" t="s">
        <v>10</v>
      </c>
      <c r="H89" s="110">
        <f>YEAR(FR89-D89)</f>
        <v>1915</v>
      </c>
      <c r="I89" s="111">
        <f>SUM(H89-1900)</f>
        <v>15</v>
      </c>
      <c r="J89" s="111">
        <f>IF(I89&gt;30,"",I89)</f>
        <v>15</v>
      </c>
      <c r="K89" s="110" t="e">
        <f>AVERAGE(L89:M89)</f>
        <v>#NUM!</v>
      </c>
      <c r="L89" s="112">
        <f>SUM(P89/O89)</f>
        <v>88.5</v>
      </c>
      <c r="M89" s="113" t="e">
        <f>AVERAGE(Q89:Z89)</f>
        <v>#NUM!</v>
      </c>
      <c r="N89" s="113" t="str">
        <f>IF(O89&lt;10,"No","Yes")</f>
        <v>No</v>
      </c>
      <c r="O89" s="114">
        <f>COUNT(AB89:FQ89)</f>
        <v>8</v>
      </c>
      <c r="P89" s="115">
        <f>SUM(AB89:FQ89)</f>
        <v>708</v>
      </c>
      <c r="Q89" s="113">
        <f>SMALL(AB89:FQ89,1)</f>
        <v>80</v>
      </c>
      <c r="R89" s="113">
        <f>SMALL(AB89:FQ89,2)</f>
        <v>80</v>
      </c>
      <c r="S89" s="113">
        <f>SMALL(AB89:FQ89,3)</f>
        <v>87</v>
      </c>
      <c r="T89" s="113">
        <f>SMALL(AB89:FQ89,4)</f>
        <v>87</v>
      </c>
      <c r="U89" s="113">
        <f>SMALL(AB89:FQ89,5)</f>
        <v>89</v>
      </c>
      <c r="V89" s="113">
        <f>SMALL(AB89:FQ89,6)</f>
        <v>90</v>
      </c>
      <c r="W89" s="113">
        <f>SMALL(AB89:FQ89,7)</f>
        <v>96</v>
      </c>
      <c r="X89" s="113">
        <f>SMALL(AB89:FQ89,8)</f>
        <v>99</v>
      </c>
      <c r="Y89" s="113" t="e">
        <f>SMALL(AB89:FQ89,9)</f>
        <v>#NUM!</v>
      </c>
      <c r="Z89" s="113" t="e">
        <f>SMALL(AB89:FQ89,10)</f>
        <v>#NUM!</v>
      </c>
      <c r="AA89" s="116">
        <f>SUM(O89/28)</f>
        <v>0.2857142857142857</v>
      </c>
      <c r="AB89" s="116"/>
      <c r="AC89" s="140"/>
      <c r="AD89" s="308"/>
      <c r="AE89" s="308"/>
      <c r="AF89" s="308"/>
      <c r="AG89" s="308"/>
      <c r="AH89" s="117"/>
      <c r="AI89" s="133"/>
      <c r="AJ89" s="308"/>
      <c r="AK89" s="308"/>
      <c r="AL89" s="308"/>
      <c r="AM89" s="308"/>
      <c r="AN89" s="308"/>
      <c r="AO89" s="120"/>
      <c r="AP89" s="120"/>
      <c r="AQ89" s="133"/>
      <c r="AR89" s="140"/>
      <c r="AS89" s="140"/>
      <c r="AT89" s="296"/>
      <c r="AU89" s="296"/>
      <c r="AV89" s="136"/>
      <c r="AW89" s="136"/>
      <c r="AX89" s="136"/>
      <c r="AY89" s="139"/>
      <c r="AZ89" s="139"/>
      <c r="BA89" s="135"/>
      <c r="BB89" s="135"/>
      <c r="BC89" s="138"/>
      <c r="BD89" s="138"/>
      <c r="BE89" s="138"/>
      <c r="BF89" s="138"/>
      <c r="BG89" s="137"/>
      <c r="BH89" s="137"/>
      <c r="BI89" s="296"/>
      <c r="BJ89" s="296"/>
      <c r="BK89" s="296"/>
      <c r="BL89" s="296"/>
      <c r="BM89" s="296"/>
      <c r="BN89" s="140"/>
      <c r="BO89" s="139"/>
      <c r="BP89" s="139"/>
      <c r="BQ89" s="139"/>
      <c r="BR89" s="139"/>
      <c r="BS89" s="139"/>
      <c r="BT89" s="139"/>
      <c r="BU89" s="131"/>
      <c r="BV89" s="131"/>
      <c r="BW89" s="139"/>
      <c r="BX89" s="139"/>
      <c r="BY89" s="118">
        <v>80</v>
      </c>
      <c r="BZ89" s="120"/>
      <c r="CA89" s="120"/>
      <c r="CB89" s="140"/>
      <c r="CC89" s="131"/>
      <c r="CD89" s="131"/>
      <c r="CE89" s="131"/>
      <c r="CF89" s="141">
        <v>87</v>
      </c>
      <c r="CG89" s="140"/>
      <c r="CH89" s="120"/>
      <c r="CI89" s="120"/>
      <c r="CJ89" s="140"/>
      <c r="CK89" s="130"/>
      <c r="CL89" s="130"/>
      <c r="CM89" s="130"/>
      <c r="CN89" s="130"/>
      <c r="CO89" s="117"/>
      <c r="CP89" s="118"/>
      <c r="CQ89" s="351"/>
      <c r="CR89" s="351"/>
      <c r="CS89" s="351"/>
      <c r="CT89" s="119"/>
      <c r="CU89" s="119"/>
      <c r="CV89" s="119"/>
      <c r="CW89" s="120"/>
      <c r="CX89" s="120"/>
      <c r="CY89" s="120"/>
      <c r="CZ89" s="120"/>
      <c r="DA89" s="121"/>
      <c r="DB89" s="121"/>
      <c r="DC89" s="120"/>
      <c r="DD89" s="120"/>
      <c r="DE89" s="120"/>
      <c r="DF89" s="120"/>
      <c r="DG89" s="337"/>
      <c r="DH89" s="337"/>
      <c r="DI89" s="337"/>
      <c r="DJ89" s="282"/>
      <c r="DK89" s="282"/>
      <c r="DL89" s="121"/>
      <c r="DM89" s="121"/>
      <c r="DN89" s="121"/>
      <c r="DO89" s="122"/>
      <c r="DP89" s="123"/>
      <c r="DQ89" s="208"/>
      <c r="DR89" s="125"/>
      <c r="DS89" s="120"/>
      <c r="DT89" s="120"/>
      <c r="DU89" s="126"/>
      <c r="DV89" s="127">
        <v>80</v>
      </c>
      <c r="DW89" s="120"/>
      <c r="DX89" s="120"/>
      <c r="DY89" s="126"/>
      <c r="DZ89" s="127">
        <v>89</v>
      </c>
      <c r="EA89" s="120"/>
      <c r="EB89" s="120"/>
      <c r="EC89" s="128"/>
      <c r="ED89" s="128"/>
      <c r="EE89" s="128"/>
      <c r="EF89" s="128"/>
      <c r="EG89" s="128"/>
      <c r="EH89" s="128"/>
      <c r="EI89" s="129"/>
      <c r="EJ89" s="129"/>
      <c r="EK89" s="129"/>
      <c r="EL89" s="127">
        <v>99</v>
      </c>
      <c r="EM89" s="120"/>
      <c r="EN89" s="120"/>
      <c r="EO89" s="129"/>
      <c r="EP89" s="129"/>
      <c r="EQ89" s="129"/>
      <c r="ER89" s="130"/>
      <c r="ES89" s="130"/>
      <c r="ET89" s="130"/>
      <c r="EU89" s="130"/>
      <c r="EV89" s="130"/>
      <c r="EW89" s="131"/>
      <c r="EX89" s="131"/>
      <c r="EY89" s="120"/>
      <c r="EZ89" s="120"/>
      <c r="FA89" s="127">
        <v>90</v>
      </c>
      <c r="FB89" s="117"/>
      <c r="FC89" s="132"/>
      <c r="FD89" s="132"/>
      <c r="FE89" s="120"/>
      <c r="FF89" s="120"/>
      <c r="FG89" s="123"/>
      <c r="FH89" s="123"/>
      <c r="FI89" s="134">
        <v>96</v>
      </c>
      <c r="FJ89" s="117"/>
      <c r="FK89" s="117">
        <v>87</v>
      </c>
      <c r="FL89" s="289"/>
      <c r="FM89" s="117"/>
      <c r="FN89" s="120"/>
      <c r="FO89" s="120"/>
      <c r="FP89" s="120"/>
      <c r="FQ89" s="120"/>
      <c r="FR89" s="142">
        <v>42193</v>
      </c>
      <c r="FS89" s="143">
        <v>39172</v>
      </c>
      <c r="FT89" s="14"/>
      <c r="FU89" s="14"/>
      <c r="FV89" s="14"/>
      <c r="FW89" s="14"/>
      <c r="FX89" s="14"/>
      <c r="FY89" s="14"/>
      <c r="FZ89" s="14"/>
      <c r="GA89" s="14"/>
      <c r="GB89" s="14"/>
    </row>
    <row r="90" spans="1:184" s="7" customFormat="1" ht="14.25" customHeight="1">
      <c r="A90" s="314">
        <v>87</v>
      </c>
      <c r="B90" s="243" t="s">
        <v>462</v>
      </c>
      <c r="C90" s="252" t="s">
        <v>113</v>
      </c>
      <c r="D90" s="106">
        <v>36292</v>
      </c>
      <c r="E90" s="199" t="s">
        <v>463</v>
      </c>
      <c r="F90" s="108" t="s">
        <v>402</v>
      </c>
      <c r="G90" s="354" t="s">
        <v>134</v>
      </c>
      <c r="H90" s="110">
        <f>YEAR(FR90-D90)</f>
        <v>1916</v>
      </c>
      <c r="I90" s="111">
        <f>SUM(H90-1900)</f>
        <v>16</v>
      </c>
      <c r="J90" s="111">
        <f>IF(I90&gt;30,"",I90)</f>
        <v>16</v>
      </c>
      <c r="K90" s="110" t="e">
        <f>AVERAGE(L90:M90)</f>
        <v>#NUM!</v>
      </c>
      <c r="L90" s="112">
        <f>SUM(P90/O90)</f>
        <v>89</v>
      </c>
      <c r="M90" s="113" t="e">
        <f>AVERAGE(Q90:V90)</f>
        <v>#NUM!</v>
      </c>
      <c r="N90" s="113" t="str">
        <f>IF(O90&lt;10,"No","Yes")</f>
        <v>No</v>
      </c>
      <c r="O90" s="114">
        <f>COUNT(AB90:FQ90)</f>
        <v>1</v>
      </c>
      <c r="P90" s="115">
        <f>SUM(AB90:FQ90)</f>
        <v>89</v>
      </c>
      <c r="Q90" s="113">
        <f>SMALL(AB90:FQ90,1)</f>
        <v>89</v>
      </c>
      <c r="R90" s="113" t="e">
        <f>SMALL(AB90:FQ90,2)</f>
        <v>#NUM!</v>
      </c>
      <c r="S90" s="113" t="e">
        <f>SMALL(AB90:FQ90,3)</f>
        <v>#NUM!</v>
      </c>
      <c r="T90" s="113" t="e">
        <f>SMALL(AB90:FQ90,4)</f>
        <v>#NUM!</v>
      </c>
      <c r="U90" s="113" t="e">
        <f>SMALL(AB90:FQ90,5)</f>
        <v>#NUM!</v>
      </c>
      <c r="V90" s="113" t="e">
        <f>SMALL(AB90:FQ90,6)</f>
        <v>#NUM!</v>
      </c>
      <c r="W90" s="113" t="e">
        <f>SMALL(AB90:FQ90,7)</f>
        <v>#NUM!</v>
      </c>
      <c r="X90" s="113" t="e">
        <f>SMALL(AB90:FQ90,8)</f>
        <v>#NUM!</v>
      </c>
      <c r="Y90" s="113" t="e">
        <f>SMALL(AB90:FQ90,9)</f>
        <v>#NUM!</v>
      </c>
      <c r="Z90" s="113" t="e">
        <f>SMALL(AB90:FQ90,10)</f>
        <v>#NUM!</v>
      </c>
      <c r="AA90" s="116">
        <f>SUM(O90/28)</f>
        <v>0.03571428571428571</v>
      </c>
      <c r="AB90" s="116"/>
      <c r="AC90" s="227"/>
      <c r="AD90" s="308"/>
      <c r="AE90" s="308"/>
      <c r="AF90" s="308"/>
      <c r="AG90" s="308"/>
      <c r="AH90" s="200"/>
      <c r="AI90" s="200"/>
      <c r="AJ90" s="308"/>
      <c r="AK90" s="308"/>
      <c r="AL90" s="308"/>
      <c r="AM90" s="308"/>
      <c r="AN90" s="308"/>
      <c r="AO90" s="201"/>
      <c r="AP90" s="201"/>
      <c r="AQ90" s="200"/>
      <c r="AR90" s="227"/>
      <c r="AS90" s="227"/>
      <c r="AT90" s="296"/>
      <c r="AU90" s="296"/>
      <c r="AV90" s="136"/>
      <c r="AW90" s="136"/>
      <c r="AX90" s="136"/>
      <c r="AY90" s="139"/>
      <c r="AZ90" s="139"/>
      <c r="BA90" s="135"/>
      <c r="BB90" s="135"/>
      <c r="BC90" s="138"/>
      <c r="BD90" s="138"/>
      <c r="BE90" s="138"/>
      <c r="BF90" s="138"/>
      <c r="BG90" s="137"/>
      <c r="BH90" s="137"/>
      <c r="BI90" s="296"/>
      <c r="BJ90" s="296"/>
      <c r="BK90" s="296"/>
      <c r="BL90" s="296"/>
      <c r="BM90" s="296"/>
      <c r="BN90" s="227"/>
      <c r="BO90" s="139"/>
      <c r="BP90" s="139"/>
      <c r="BQ90" s="139"/>
      <c r="BR90" s="139"/>
      <c r="BS90" s="139"/>
      <c r="BT90" s="139"/>
      <c r="BU90" s="235"/>
      <c r="BV90" s="235"/>
      <c r="BW90" s="139"/>
      <c r="BX90" s="139"/>
      <c r="BY90" s="200"/>
      <c r="BZ90" s="201"/>
      <c r="CA90" s="201"/>
      <c r="CB90" s="227"/>
      <c r="CC90" s="235"/>
      <c r="CD90" s="235"/>
      <c r="CE90" s="235"/>
      <c r="CF90" s="237"/>
      <c r="CG90" s="227"/>
      <c r="CH90" s="201"/>
      <c r="CI90" s="201"/>
      <c r="CJ90" s="227"/>
      <c r="CK90" s="234"/>
      <c r="CL90" s="234"/>
      <c r="CM90" s="234"/>
      <c r="CN90" s="234"/>
      <c r="CO90" s="200"/>
      <c r="CP90" s="200"/>
      <c r="CQ90" s="235"/>
      <c r="CR90" s="235"/>
      <c r="CS90" s="235"/>
      <c r="CT90" s="226"/>
      <c r="CU90" s="226"/>
      <c r="CV90" s="226"/>
      <c r="CW90" s="201"/>
      <c r="CX90" s="201"/>
      <c r="CY90" s="201"/>
      <c r="CZ90" s="201"/>
      <c r="DA90" s="121"/>
      <c r="DB90" s="121"/>
      <c r="DC90" s="201"/>
      <c r="DD90" s="201"/>
      <c r="DE90" s="201"/>
      <c r="DF90" s="201"/>
      <c r="DG90" s="342"/>
      <c r="DH90" s="342"/>
      <c r="DI90" s="342"/>
      <c r="DJ90" s="231"/>
      <c r="DK90" s="231"/>
      <c r="DL90" s="121"/>
      <c r="DM90" s="121"/>
      <c r="DN90" s="121"/>
      <c r="DO90" s="229"/>
      <c r="DP90" s="230"/>
      <c r="DQ90" s="254"/>
      <c r="DR90" s="254"/>
      <c r="DS90" s="201"/>
      <c r="DT90" s="201"/>
      <c r="DU90" s="231"/>
      <c r="DV90" s="200">
        <v>89</v>
      </c>
      <c r="DW90" s="201"/>
      <c r="DX90" s="201"/>
      <c r="DY90" s="231"/>
      <c r="DZ90" s="200"/>
      <c r="EA90" s="201"/>
      <c r="EB90" s="201"/>
      <c r="EC90" s="232"/>
      <c r="ED90" s="232"/>
      <c r="EE90" s="232"/>
      <c r="EF90" s="232"/>
      <c r="EG90" s="232"/>
      <c r="EH90" s="232"/>
      <c r="EI90" s="233"/>
      <c r="EJ90" s="233"/>
      <c r="EK90" s="233"/>
      <c r="EL90" s="200"/>
      <c r="EM90" s="201"/>
      <c r="EN90" s="201"/>
      <c r="EO90" s="233"/>
      <c r="EP90" s="233"/>
      <c r="EQ90" s="233"/>
      <c r="ER90" s="234"/>
      <c r="ES90" s="234"/>
      <c r="ET90" s="234"/>
      <c r="EU90" s="234"/>
      <c r="EV90" s="234"/>
      <c r="EW90" s="235"/>
      <c r="EX90" s="235"/>
      <c r="EY90" s="201"/>
      <c r="EZ90" s="201"/>
      <c r="FA90" s="200"/>
      <c r="FB90" s="200"/>
      <c r="FC90" s="132"/>
      <c r="FD90" s="132"/>
      <c r="FE90" s="201"/>
      <c r="FF90" s="201"/>
      <c r="FG90" s="230"/>
      <c r="FH90" s="230"/>
      <c r="FI90" s="236"/>
      <c r="FJ90" s="200"/>
      <c r="FK90" s="200"/>
      <c r="FL90" s="292"/>
      <c r="FM90" s="200"/>
      <c r="FN90" s="201"/>
      <c r="FO90" s="201"/>
      <c r="FP90" s="201"/>
      <c r="FQ90" s="201"/>
      <c r="FR90" s="142">
        <v>42193</v>
      </c>
      <c r="FS90" s="143">
        <v>39172</v>
      </c>
      <c r="FT90" s="14"/>
      <c r="FU90" s="14"/>
      <c r="FV90" s="14"/>
      <c r="FW90" s="14"/>
      <c r="FX90" s="14"/>
      <c r="FY90" s="14"/>
      <c r="FZ90" s="14"/>
      <c r="GA90" s="14"/>
      <c r="GB90" s="14"/>
    </row>
    <row r="91" spans="1:184" s="7" customFormat="1" ht="14.25">
      <c r="A91" s="314">
        <v>88</v>
      </c>
      <c r="B91" s="204" t="s">
        <v>175</v>
      </c>
      <c r="C91" s="105" t="s">
        <v>113</v>
      </c>
      <c r="D91" s="106">
        <v>36642</v>
      </c>
      <c r="E91" s="261" t="s">
        <v>96</v>
      </c>
      <c r="F91" s="335" t="s">
        <v>97</v>
      </c>
      <c r="G91" s="245" t="s">
        <v>98</v>
      </c>
      <c r="H91" s="110">
        <f>YEAR(FR91-D91)</f>
        <v>1915</v>
      </c>
      <c r="I91" s="111">
        <f>SUM(H91-1900)</f>
        <v>15</v>
      </c>
      <c r="J91" s="111">
        <f>IF(I91&gt;30,"",I91)</f>
        <v>15</v>
      </c>
      <c r="K91" s="110" t="e">
        <f>AVERAGE(L91:M91)</f>
        <v>#NUM!</v>
      </c>
      <c r="L91" s="112">
        <f>SUM(P91/O91)</f>
        <v>89.125</v>
      </c>
      <c r="M91" s="113" t="e">
        <f>AVERAGE(Q91:Z91)</f>
        <v>#NUM!</v>
      </c>
      <c r="N91" s="113" t="str">
        <f>IF(O91&lt;10,"No","Yes")</f>
        <v>No</v>
      </c>
      <c r="O91" s="114">
        <f>COUNT(AB91:FQ91)</f>
        <v>8</v>
      </c>
      <c r="P91" s="115">
        <f>SUM(AB91:FQ91)</f>
        <v>713</v>
      </c>
      <c r="Q91" s="113">
        <f>SMALL(AB91:FQ91,1)</f>
        <v>83</v>
      </c>
      <c r="R91" s="113">
        <f>SMALL(AB91:FQ91,2)</f>
        <v>88</v>
      </c>
      <c r="S91" s="113">
        <f>SMALL(AB91:FQ91,3)</f>
        <v>88</v>
      </c>
      <c r="T91" s="113">
        <f>SMALL(AB91:FQ91,4)</f>
        <v>89</v>
      </c>
      <c r="U91" s="113">
        <f>SMALL(AB91:FQ91,5)</f>
        <v>89</v>
      </c>
      <c r="V91" s="113">
        <f>SMALL(AB91:FQ91,6)</f>
        <v>92</v>
      </c>
      <c r="W91" s="113">
        <f>SMALL(AB91:FQ91,7)</f>
        <v>92</v>
      </c>
      <c r="X91" s="113">
        <f>SMALL(AB91:FQ91,8)</f>
        <v>92</v>
      </c>
      <c r="Y91" s="113" t="e">
        <f>SMALL(AB91:FQ91,9)</f>
        <v>#NUM!</v>
      </c>
      <c r="Z91" s="113" t="e">
        <f>SMALL(AB91:FQ91,10)</f>
        <v>#NUM!</v>
      </c>
      <c r="AA91" s="116">
        <f>SUM(O91/28)</f>
        <v>0.2857142857142857</v>
      </c>
      <c r="AB91" s="116"/>
      <c r="AC91" s="140"/>
      <c r="AD91" s="308"/>
      <c r="AE91" s="308"/>
      <c r="AF91" s="308"/>
      <c r="AG91" s="308"/>
      <c r="AH91" s="117"/>
      <c r="AI91" s="133"/>
      <c r="AJ91" s="308"/>
      <c r="AK91" s="308"/>
      <c r="AL91" s="308"/>
      <c r="AM91" s="308"/>
      <c r="AN91" s="308"/>
      <c r="AO91" s="120"/>
      <c r="AP91" s="120"/>
      <c r="AQ91" s="133"/>
      <c r="AR91" s="140"/>
      <c r="AS91" s="140"/>
      <c r="AT91" s="296"/>
      <c r="AU91" s="296"/>
      <c r="AV91" s="136">
        <v>92</v>
      </c>
      <c r="AW91" s="136"/>
      <c r="AX91" s="136">
        <v>89</v>
      </c>
      <c r="AY91" s="139"/>
      <c r="AZ91" s="139"/>
      <c r="BA91" s="135"/>
      <c r="BB91" s="135"/>
      <c r="BC91" s="138"/>
      <c r="BD91" s="138"/>
      <c r="BE91" s="138"/>
      <c r="BF91" s="138"/>
      <c r="BG91" s="137"/>
      <c r="BH91" s="137"/>
      <c r="BI91" s="296"/>
      <c r="BJ91" s="296"/>
      <c r="BK91" s="296"/>
      <c r="BL91" s="296"/>
      <c r="BM91" s="296"/>
      <c r="BN91" s="140"/>
      <c r="BO91" s="139"/>
      <c r="BP91" s="139"/>
      <c r="BQ91" s="139"/>
      <c r="BR91" s="139"/>
      <c r="BS91" s="139"/>
      <c r="BT91" s="139"/>
      <c r="BU91" s="131"/>
      <c r="BV91" s="131"/>
      <c r="BW91" s="139"/>
      <c r="BX91" s="139"/>
      <c r="BY91" s="118">
        <v>92</v>
      </c>
      <c r="BZ91" s="120"/>
      <c r="CA91" s="120"/>
      <c r="CB91" s="140"/>
      <c r="CC91" s="131"/>
      <c r="CD91" s="131"/>
      <c r="CE91" s="131"/>
      <c r="CF91" s="141"/>
      <c r="CG91" s="140"/>
      <c r="CH91" s="120"/>
      <c r="CI91" s="120"/>
      <c r="CJ91" s="140"/>
      <c r="CK91" s="130"/>
      <c r="CL91" s="130"/>
      <c r="CM91" s="130"/>
      <c r="CN91" s="130"/>
      <c r="CO91" s="117">
        <v>83</v>
      </c>
      <c r="CP91" s="118"/>
      <c r="CQ91" s="351"/>
      <c r="CR91" s="351"/>
      <c r="CS91" s="351"/>
      <c r="CT91" s="119"/>
      <c r="CU91" s="119"/>
      <c r="CV91" s="119"/>
      <c r="CW91" s="120"/>
      <c r="CX91" s="120"/>
      <c r="CY91" s="120"/>
      <c r="CZ91" s="120"/>
      <c r="DA91" s="121"/>
      <c r="DB91" s="121"/>
      <c r="DC91" s="120"/>
      <c r="DD91" s="120"/>
      <c r="DE91" s="120"/>
      <c r="DF91" s="120"/>
      <c r="DG91" s="337"/>
      <c r="DH91" s="337"/>
      <c r="DI91" s="337"/>
      <c r="DJ91" s="282"/>
      <c r="DK91" s="282"/>
      <c r="DL91" s="121"/>
      <c r="DM91" s="121"/>
      <c r="DN91" s="121"/>
      <c r="DO91" s="122"/>
      <c r="DP91" s="123"/>
      <c r="DQ91" s="124"/>
      <c r="DR91" s="125"/>
      <c r="DS91" s="120"/>
      <c r="DT91" s="120"/>
      <c r="DU91" s="126"/>
      <c r="DV91" s="127">
        <v>92</v>
      </c>
      <c r="DW91" s="120"/>
      <c r="DX91" s="120"/>
      <c r="DY91" s="126"/>
      <c r="DZ91" s="127">
        <v>88</v>
      </c>
      <c r="EA91" s="120"/>
      <c r="EB91" s="120"/>
      <c r="EC91" s="128"/>
      <c r="ED91" s="128"/>
      <c r="EE91" s="128"/>
      <c r="EF91" s="128"/>
      <c r="EG91" s="128"/>
      <c r="EH91" s="128"/>
      <c r="EI91" s="129"/>
      <c r="EJ91" s="129"/>
      <c r="EK91" s="129"/>
      <c r="EL91" s="127">
        <v>89</v>
      </c>
      <c r="EM91" s="120"/>
      <c r="EN91" s="120"/>
      <c r="EO91" s="129"/>
      <c r="EP91" s="129"/>
      <c r="EQ91" s="129"/>
      <c r="ER91" s="130"/>
      <c r="ES91" s="130"/>
      <c r="ET91" s="130"/>
      <c r="EU91" s="130"/>
      <c r="EV91" s="130"/>
      <c r="EW91" s="131"/>
      <c r="EX91" s="131"/>
      <c r="EY91" s="120"/>
      <c r="EZ91" s="120"/>
      <c r="FA91" s="127"/>
      <c r="FB91" s="117"/>
      <c r="FC91" s="132"/>
      <c r="FD91" s="132"/>
      <c r="FE91" s="120"/>
      <c r="FF91" s="120"/>
      <c r="FG91" s="123"/>
      <c r="FH91" s="123"/>
      <c r="FI91" s="134"/>
      <c r="FJ91" s="117"/>
      <c r="FK91" s="117">
        <v>88</v>
      </c>
      <c r="FL91" s="289"/>
      <c r="FM91" s="117"/>
      <c r="FN91" s="120"/>
      <c r="FO91" s="120"/>
      <c r="FP91" s="120"/>
      <c r="FQ91" s="120"/>
      <c r="FR91" s="142">
        <v>42193</v>
      </c>
      <c r="FS91" s="143">
        <v>39172</v>
      </c>
      <c r="FT91" s="14"/>
      <c r="FU91" s="14"/>
      <c r="FV91" s="14"/>
      <c r="FW91" s="14"/>
      <c r="FX91" s="14"/>
      <c r="FY91" s="14"/>
      <c r="FZ91" s="14"/>
      <c r="GA91" s="14"/>
      <c r="GB91" s="14"/>
    </row>
    <row r="92" spans="1:184" s="7" customFormat="1" ht="14.25">
      <c r="A92" s="314">
        <v>89</v>
      </c>
      <c r="B92" s="174" t="s">
        <v>367</v>
      </c>
      <c r="C92" s="255" t="s">
        <v>297</v>
      </c>
      <c r="D92" s="146">
        <v>37183</v>
      </c>
      <c r="E92" s="107" t="s">
        <v>368</v>
      </c>
      <c r="F92" s="108" t="s">
        <v>369</v>
      </c>
      <c r="G92" s="176" t="s">
        <v>121</v>
      </c>
      <c r="H92" s="110">
        <f>YEAR(FR92-D92)</f>
        <v>1913</v>
      </c>
      <c r="I92" s="111">
        <f>SUM(H92-1900)</f>
        <v>13</v>
      </c>
      <c r="J92" s="111">
        <f>IF(I92&gt;30,"",I92)</f>
        <v>13</v>
      </c>
      <c r="K92" s="110" t="e">
        <f>AVERAGE(L92:M92)</f>
        <v>#NAME?</v>
      </c>
      <c r="L92" s="112">
        <f>SUM(P92/O92)</f>
        <v>89.28571428571429</v>
      </c>
      <c r="M92" s="113" t="e">
        <f>AVERAGE(Q118zV118)</f>
        <v>#NAME?</v>
      </c>
      <c r="N92" s="113" t="str">
        <f>IF(O92&lt;10,"No","Yes")</f>
        <v>No</v>
      </c>
      <c r="O92" s="114">
        <f>COUNT(AB92:FQ92)</f>
        <v>7</v>
      </c>
      <c r="P92" s="115">
        <f>SUM(AB92:FQ92)</f>
        <v>625</v>
      </c>
      <c r="Q92" s="113">
        <f>SMALL(AB92:FQ92,1)</f>
        <v>80</v>
      </c>
      <c r="R92" s="113">
        <f>SMALL(AB92:FQ92,2)</f>
        <v>84</v>
      </c>
      <c r="S92" s="113">
        <f>SMALL(AB92:FQ92,3)</f>
        <v>86</v>
      </c>
      <c r="T92" s="113">
        <f>SMALL(AB92:FQ92,4)</f>
        <v>89</v>
      </c>
      <c r="U92" s="113">
        <f>SMALL(AB92:FQ92,5)</f>
        <v>92</v>
      </c>
      <c r="V92" s="113">
        <f>SMALL(AB92:FQ92,6)</f>
        <v>94</v>
      </c>
      <c r="W92" s="113">
        <f>SMALL(AB92:FQ92,7)</f>
        <v>100</v>
      </c>
      <c r="X92" s="113" t="e">
        <f>SMALL(AB92:FQ92,8)</f>
        <v>#NUM!</v>
      </c>
      <c r="Y92" s="113" t="e">
        <f>SMALL(AB92:FQ92,9)</f>
        <v>#NUM!</v>
      </c>
      <c r="Z92" s="113" t="e">
        <f>SMALL(AB92:FQ92,10)</f>
        <v>#NUM!</v>
      </c>
      <c r="AA92" s="116">
        <f>SUM(O92/28)</f>
        <v>0.25</v>
      </c>
      <c r="AB92" s="116"/>
      <c r="AC92" s="140"/>
      <c r="AD92" s="308"/>
      <c r="AE92" s="308"/>
      <c r="AF92" s="308"/>
      <c r="AG92" s="308"/>
      <c r="AH92" s="117"/>
      <c r="AI92" s="133"/>
      <c r="AJ92" s="308"/>
      <c r="AK92" s="308"/>
      <c r="AL92" s="308"/>
      <c r="AM92" s="308"/>
      <c r="AN92" s="308"/>
      <c r="AO92" s="120"/>
      <c r="AP92" s="120"/>
      <c r="AQ92" s="133"/>
      <c r="AR92" s="140"/>
      <c r="AS92" s="140"/>
      <c r="AT92" s="296"/>
      <c r="AU92" s="296"/>
      <c r="AV92" s="136"/>
      <c r="AW92" s="136"/>
      <c r="AX92" s="136"/>
      <c r="AY92" s="139"/>
      <c r="AZ92" s="139"/>
      <c r="BA92" s="135"/>
      <c r="BB92" s="135"/>
      <c r="BC92" s="138"/>
      <c r="BD92" s="138"/>
      <c r="BE92" s="138"/>
      <c r="BF92" s="138"/>
      <c r="BG92" s="137"/>
      <c r="BH92" s="137">
        <v>100</v>
      </c>
      <c r="BI92" s="296"/>
      <c r="BJ92" s="296"/>
      <c r="BK92" s="296"/>
      <c r="BL92" s="296"/>
      <c r="BM92" s="296"/>
      <c r="BN92" s="140"/>
      <c r="BO92" s="139"/>
      <c r="BP92" s="139"/>
      <c r="BQ92" s="139"/>
      <c r="BR92" s="139"/>
      <c r="BS92" s="139"/>
      <c r="BT92" s="139"/>
      <c r="BU92" s="131"/>
      <c r="BV92" s="131"/>
      <c r="BW92" s="139"/>
      <c r="BX92" s="139"/>
      <c r="BY92" s="118">
        <v>89</v>
      </c>
      <c r="BZ92" s="120"/>
      <c r="CA92" s="120"/>
      <c r="CB92" s="140">
        <v>80</v>
      </c>
      <c r="CC92" s="131"/>
      <c r="CD92" s="131"/>
      <c r="CE92" s="131"/>
      <c r="CF92" s="141"/>
      <c r="CG92" s="140">
        <v>94</v>
      </c>
      <c r="CH92" s="120"/>
      <c r="CI92" s="120"/>
      <c r="CJ92" s="140">
        <v>84</v>
      </c>
      <c r="CK92" s="130"/>
      <c r="CL92" s="130"/>
      <c r="CM92" s="130"/>
      <c r="CN92" s="130"/>
      <c r="CO92" s="117">
        <v>92</v>
      </c>
      <c r="CP92" s="118"/>
      <c r="CQ92" s="351"/>
      <c r="CR92" s="351"/>
      <c r="CS92" s="351"/>
      <c r="CT92" s="119"/>
      <c r="CU92" s="119"/>
      <c r="CV92" s="119"/>
      <c r="CW92" s="120"/>
      <c r="CX92" s="120"/>
      <c r="CY92" s="120"/>
      <c r="CZ92" s="120"/>
      <c r="DA92" s="121"/>
      <c r="DB92" s="121"/>
      <c r="DC92" s="120"/>
      <c r="DD92" s="120"/>
      <c r="DE92" s="120"/>
      <c r="DF92" s="120"/>
      <c r="DG92" s="337"/>
      <c r="DH92" s="337"/>
      <c r="DI92" s="337"/>
      <c r="DJ92" s="282"/>
      <c r="DK92" s="282"/>
      <c r="DL92" s="121"/>
      <c r="DM92" s="121"/>
      <c r="DN92" s="121"/>
      <c r="DO92" s="122"/>
      <c r="DP92" s="123"/>
      <c r="DQ92" s="124"/>
      <c r="DR92" s="125"/>
      <c r="DS92" s="120"/>
      <c r="DT92" s="120"/>
      <c r="DU92" s="126"/>
      <c r="DV92" s="127"/>
      <c r="DW92" s="120"/>
      <c r="DX92" s="120"/>
      <c r="DY92" s="126"/>
      <c r="DZ92" s="127"/>
      <c r="EA92" s="120"/>
      <c r="EB92" s="120"/>
      <c r="EC92" s="128"/>
      <c r="ED92" s="128"/>
      <c r="EE92" s="128"/>
      <c r="EF92" s="128"/>
      <c r="EG92" s="128"/>
      <c r="EH92" s="128"/>
      <c r="EI92" s="129"/>
      <c r="EJ92" s="129"/>
      <c r="EK92" s="129"/>
      <c r="EL92" s="127"/>
      <c r="EM92" s="120"/>
      <c r="EN92" s="120"/>
      <c r="EO92" s="129"/>
      <c r="EP92" s="129"/>
      <c r="EQ92" s="129"/>
      <c r="ER92" s="130"/>
      <c r="ES92" s="130"/>
      <c r="ET92" s="130"/>
      <c r="EU92" s="130"/>
      <c r="EV92" s="130"/>
      <c r="EW92" s="131"/>
      <c r="EX92" s="131"/>
      <c r="EY92" s="120"/>
      <c r="EZ92" s="120"/>
      <c r="FA92" s="127"/>
      <c r="FB92" s="117"/>
      <c r="FC92" s="132"/>
      <c r="FD92" s="132"/>
      <c r="FE92" s="120"/>
      <c r="FF92" s="120"/>
      <c r="FG92" s="123"/>
      <c r="FH92" s="123"/>
      <c r="FI92" s="134"/>
      <c r="FJ92" s="117"/>
      <c r="FK92" s="117">
        <v>86</v>
      </c>
      <c r="FL92" s="289"/>
      <c r="FM92" s="117"/>
      <c r="FN92" s="120"/>
      <c r="FO92" s="120"/>
      <c r="FP92" s="201"/>
      <c r="FQ92" s="201"/>
      <c r="FR92" s="142">
        <v>42193</v>
      </c>
      <c r="FS92" s="143">
        <v>39172</v>
      </c>
      <c r="FT92" s="14"/>
      <c r="FU92" s="14"/>
      <c r="FV92" s="14"/>
      <c r="FW92" s="14"/>
      <c r="FX92" s="14"/>
      <c r="FY92" s="14"/>
      <c r="FZ92" s="14"/>
      <c r="GA92" s="14"/>
      <c r="GB92" s="14"/>
    </row>
    <row r="93" spans="1:184" s="7" customFormat="1" ht="14.25">
      <c r="A93" s="314">
        <v>90</v>
      </c>
      <c r="B93" s="197" t="s">
        <v>488</v>
      </c>
      <c r="C93" s="198" t="s">
        <v>99</v>
      </c>
      <c r="D93" s="106">
        <v>35914</v>
      </c>
      <c r="E93" s="107" t="s">
        <v>489</v>
      </c>
      <c r="F93" s="344" t="s">
        <v>487</v>
      </c>
      <c r="G93" s="176" t="s">
        <v>41</v>
      </c>
      <c r="H93" s="110">
        <f>YEAR(FR93-D93)</f>
        <v>1917</v>
      </c>
      <c r="I93" s="111">
        <f>SUM(H93-1900)</f>
        <v>17</v>
      </c>
      <c r="J93" s="111">
        <f>IF(I93&gt;30,"",I93)</f>
        <v>17</v>
      </c>
      <c r="K93" s="110" t="e">
        <f>AVERAGE(L93:M93)</f>
        <v>#NUM!</v>
      </c>
      <c r="L93" s="112">
        <f>SUM(P93/O93)</f>
        <v>90</v>
      </c>
      <c r="M93" s="113" t="e">
        <f>AVERAGE(Q93:Z93)</f>
        <v>#NUM!</v>
      </c>
      <c r="N93" s="113" t="str">
        <f>IF(O93&lt;10,"No","Yes")</f>
        <v>No</v>
      </c>
      <c r="O93" s="114">
        <f>COUNT(AB93:FQ93)</f>
        <v>1</v>
      </c>
      <c r="P93" s="115">
        <f>SUM(AB93:FQ93)</f>
        <v>90</v>
      </c>
      <c r="Q93" s="113">
        <f>SMALL(AB93:FQ93,1)</f>
        <v>90</v>
      </c>
      <c r="R93" s="113" t="e">
        <f>SMALL(AB93:FQ93,2)</f>
        <v>#NUM!</v>
      </c>
      <c r="S93" s="113" t="e">
        <f>SMALL(AB93:FQ93,3)</f>
        <v>#NUM!</v>
      </c>
      <c r="T93" s="113" t="e">
        <f>SMALL(AB93:FQ93,4)</f>
        <v>#NUM!</v>
      </c>
      <c r="U93" s="113" t="e">
        <f>SMALL(AB93:FQ93,5)</f>
        <v>#NUM!</v>
      </c>
      <c r="V93" s="113" t="e">
        <f>SMALL(AB93:FQ93,6)</f>
        <v>#NUM!</v>
      </c>
      <c r="W93" s="113" t="e">
        <f>SMALL(AB93:FQ93,7)</f>
        <v>#NUM!</v>
      </c>
      <c r="X93" s="113" t="e">
        <f>SMALL(AB93:FQ93,8)</f>
        <v>#NUM!</v>
      </c>
      <c r="Y93" s="113" t="e">
        <f>SMALL(AB93:FQ93,9)</f>
        <v>#NUM!</v>
      </c>
      <c r="Z93" s="113" t="e">
        <f>SMALL(AB93:FQ93,10)</f>
        <v>#NUM!</v>
      </c>
      <c r="AA93" s="116">
        <f>SUM(O93/28)</f>
        <v>0.03571428571428571</v>
      </c>
      <c r="AB93" s="116"/>
      <c r="AC93" s="140"/>
      <c r="AD93" s="308"/>
      <c r="AE93" s="308"/>
      <c r="AF93" s="308"/>
      <c r="AG93" s="308"/>
      <c r="AH93" s="117"/>
      <c r="AI93" s="133"/>
      <c r="AJ93" s="308"/>
      <c r="AK93" s="308"/>
      <c r="AL93" s="308"/>
      <c r="AM93" s="308"/>
      <c r="AN93" s="308"/>
      <c r="AO93" s="120"/>
      <c r="AP93" s="120"/>
      <c r="AQ93" s="133"/>
      <c r="AR93" s="140"/>
      <c r="AS93" s="140"/>
      <c r="AT93" s="296"/>
      <c r="AU93" s="296"/>
      <c r="AV93" s="136"/>
      <c r="AW93" s="136"/>
      <c r="AX93" s="136"/>
      <c r="AY93" s="139"/>
      <c r="AZ93" s="139"/>
      <c r="BA93" s="135"/>
      <c r="BB93" s="135"/>
      <c r="BC93" s="138"/>
      <c r="BD93" s="138"/>
      <c r="BE93" s="138"/>
      <c r="BF93" s="138"/>
      <c r="BG93" s="137"/>
      <c r="BH93" s="137"/>
      <c r="BI93" s="296"/>
      <c r="BJ93" s="296"/>
      <c r="BK93" s="296"/>
      <c r="BL93" s="296"/>
      <c r="BM93" s="296"/>
      <c r="BN93" s="140"/>
      <c r="BO93" s="139"/>
      <c r="BP93" s="139"/>
      <c r="BQ93" s="139"/>
      <c r="BR93" s="139"/>
      <c r="BS93" s="139"/>
      <c r="BT93" s="139"/>
      <c r="BU93" s="131"/>
      <c r="BV93" s="131"/>
      <c r="BW93" s="139"/>
      <c r="BX93" s="139"/>
      <c r="BY93" s="118"/>
      <c r="BZ93" s="120"/>
      <c r="CA93" s="120"/>
      <c r="CB93" s="140"/>
      <c r="CC93" s="131"/>
      <c r="CD93" s="131"/>
      <c r="CE93" s="131"/>
      <c r="CF93" s="141"/>
      <c r="CG93" s="140"/>
      <c r="CH93" s="120"/>
      <c r="CI93" s="120"/>
      <c r="CJ93" s="140"/>
      <c r="CK93" s="130"/>
      <c r="CL93" s="130"/>
      <c r="CM93" s="130"/>
      <c r="CN93" s="130"/>
      <c r="CO93" s="117"/>
      <c r="CP93" s="118">
        <v>90</v>
      </c>
      <c r="CQ93" s="351"/>
      <c r="CR93" s="351"/>
      <c r="CS93" s="351"/>
      <c r="CT93" s="119"/>
      <c r="CU93" s="119"/>
      <c r="CV93" s="119"/>
      <c r="CW93" s="120"/>
      <c r="CX93" s="120"/>
      <c r="CY93" s="120"/>
      <c r="CZ93" s="120"/>
      <c r="DA93" s="121"/>
      <c r="DB93" s="121"/>
      <c r="DC93" s="120"/>
      <c r="DD93" s="120"/>
      <c r="DE93" s="120"/>
      <c r="DF93" s="120"/>
      <c r="DG93" s="337"/>
      <c r="DH93" s="337"/>
      <c r="DI93" s="337"/>
      <c r="DJ93" s="282"/>
      <c r="DK93" s="282"/>
      <c r="DL93" s="121"/>
      <c r="DM93" s="121"/>
      <c r="DN93" s="121"/>
      <c r="DO93" s="122"/>
      <c r="DP93" s="123"/>
      <c r="DQ93" s="124"/>
      <c r="DR93" s="125"/>
      <c r="DS93" s="120"/>
      <c r="DT93" s="120"/>
      <c r="DU93" s="126"/>
      <c r="DV93" s="127"/>
      <c r="DW93" s="120"/>
      <c r="DX93" s="120"/>
      <c r="DY93" s="126"/>
      <c r="DZ93" s="127"/>
      <c r="EA93" s="120"/>
      <c r="EB93" s="120"/>
      <c r="EC93" s="128"/>
      <c r="ED93" s="128"/>
      <c r="EE93" s="128"/>
      <c r="EF93" s="128"/>
      <c r="EG93" s="128"/>
      <c r="EH93" s="128"/>
      <c r="EI93" s="129"/>
      <c r="EJ93" s="129"/>
      <c r="EK93" s="129"/>
      <c r="EL93" s="127"/>
      <c r="EM93" s="120"/>
      <c r="EN93" s="120"/>
      <c r="EO93" s="129"/>
      <c r="EP93" s="129"/>
      <c r="EQ93" s="129"/>
      <c r="ER93" s="130"/>
      <c r="ES93" s="130"/>
      <c r="ET93" s="130"/>
      <c r="EU93" s="130"/>
      <c r="EV93" s="130"/>
      <c r="EW93" s="131"/>
      <c r="EX93" s="131"/>
      <c r="EY93" s="120"/>
      <c r="EZ93" s="120"/>
      <c r="FA93" s="127"/>
      <c r="FB93" s="117"/>
      <c r="FC93" s="132"/>
      <c r="FD93" s="132"/>
      <c r="FE93" s="120"/>
      <c r="FF93" s="120"/>
      <c r="FG93" s="123"/>
      <c r="FH93" s="123"/>
      <c r="FI93" s="134"/>
      <c r="FJ93" s="117"/>
      <c r="FK93" s="117"/>
      <c r="FL93" s="289"/>
      <c r="FM93" s="117"/>
      <c r="FN93" s="120"/>
      <c r="FO93" s="120"/>
      <c r="FP93" s="120"/>
      <c r="FQ93" s="120"/>
      <c r="FR93" s="142">
        <v>42193</v>
      </c>
      <c r="FS93" s="143">
        <v>39172</v>
      </c>
      <c r="FT93" s="14"/>
      <c r="FU93" s="14"/>
      <c r="FV93" s="14"/>
      <c r="FW93" s="14"/>
      <c r="FX93" s="14"/>
      <c r="FY93" s="14"/>
      <c r="FZ93" s="14"/>
      <c r="GA93" s="14"/>
      <c r="GB93" s="14"/>
    </row>
    <row r="94" spans="1:184" s="7" customFormat="1" ht="14.25">
      <c r="A94" s="314">
        <v>91</v>
      </c>
      <c r="B94" s="258" t="s">
        <v>351</v>
      </c>
      <c r="C94" s="260" t="s">
        <v>114</v>
      </c>
      <c r="D94" s="106">
        <v>36741</v>
      </c>
      <c r="E94" s="147" t="s">
        <v>352</v>
      </c>
      <c r="F94" s="108" t="s">
        <v>353</v>
      </c>
      <c r="G94" s="176" t="s">
        <v>8</v>
      </c>
      <c r="H94" s="110">
        <f>YEAR(FR94-D94)</f>
        <v>1914</v>
      </c>
      <c r="I94" s="111">
        <f>SUM(H94-1900)</f>
        <v>14</v>
      </c>
      <c r="J94" s="111">
        <f>IF(I94&gt;30,"",I94)</f>
        <v>14</v>
      </c>
      <c r="K94" s="110" t="e">
        <f>AVERAGE(L94:M94)</f>
        <v>#NUM!</v>
      </c>
      <c r="L94" s="112">
        <f>SUM(P94/O94)</f>
        <v>90.33333333333333</v>
      </c>
      <c r="M94" s="113" t="e">
        <f>AVERAGE(Q94:Z94)</f>
        <v>#NUM!</v>
      </c>
      <c r="N94" s="113" t="str">
        <f>IF(O94&lt;10,"No","Yes")</f>
        <v>No</v>
      </c>
      <c r="O94" s="114">
        <f>COUNT(AB94:FQ94)</f>
        <v>3</v>
      </c>
      <c r="P94" s="115">
        <f>SUM(AB94:FQ94)</f>
        <v>271</v>
      </c>
      <c r="Q94" s="113">
        <f>SMALL(AB94:FQ94,1)</f>
        <v>88</v>
      </c>
      <c r="R94" s="113">
        <f>SMALL(AB94:FQ94,2)</f>
        <v>90</v>
      </c>
      <c r="S94" s="113">
        <f>SMALL(AB94:FQ94,3)</f>
        <v>93</v>
      </c>
      <c r="T94" s="113" t="e">
        <f>SMALL(AB94:FQ94,4)</f>
        <v>#NUM!</v>
      </c>
      <c r="U94" s="113" t="e">
        <f>SMALL(AB94:FQ94,5)</f>
        <v>#NUM!</v>
      </c>
      <c r="V94" s="113" t="e">
        <f>SMALL(AB94:FQ94,6)</f>
        <v>#NUM!</v>
      </c>
      <c r="W94" s="113" t="e">
        <f>SMALL(AB94:FQ94,7)</f>
        <v>#NUM!</v>
      </c>
      <c r="X94" s="113" t="e">
        <f>SMALL(AB94:FQ94,8)</f>
        <v>#NUM!</v>
      </c>
      <c r="Y94" s="113" t="e">
        <f>SMALL(AB94:FQ94,9)</f>
        <v>#NUM!</v>
      </c>
      <c r="Z94" s="113" t="e">
        <f>SMALL(AB94:FQ94,10)</f>
        <v>#NUM!</v>
      </c>
      <c r="AA94" s="116">
        <f>SUM(O94/28)</f>
        <v>0.10714285714285714</v>
      </c>
      <c r="AB94" s="116"/>
      <c r="AC94" s="182"/>
      <c r="AD94" s="308"/>
      <c r="AE94" s="308"/>
      <c r="AF94" s="308"/>
      <c r="AG94" s="308"/>
      <c r="AH94" s="179"/>
      <c r="AI94" s="179"/>
      <c r="AJ94" s="308"/>
      <c r="AK94" s="308"/>
      <c r="AL94" s="308"/>
      <c r="AM94" s="308"/>
      <c r="AN94" s="308"/>
      <c r="AO94" s="181"/>
      <c r="AP94" s="181"/>
      <c r="AQ94" s="179"/>
      <c r="AR94" s="182"/>
      <c r="AS94" s="182"/>
      <c r="AT94" s="296"/>
      <c r="AU94" s="296"/>
      <c r="AV94" s="136"/>
      <c r="AW94" s="136"/>
      <c r="AX94" s="136"/>
      <c r="AY94" s="139"/>
      <c r="AZ94" s="139"/>
      <c r="BA94" s="135"/>
      <c r="BB94" s="135"/>
      <c r="BC94" s="138"/>
      <c r="BD94" s="138"/>
      <c r="BE94" s="138"/>
      <c r="BF94" s="138"/>
      <c r="BG94" s="137"/>
      <c r="BH94" s="137"/>
      <c r="BI94" s="296"/>
      <c r="BJ94" s="296"/>
      <c r="BK94" s="296"/>
      <c r="BL94" s="296"/>
      <c r="BM94" s="296"/>
      <c r="BN94" s="182"/>
      <c r="BO94" s="139"/>
      <c r="BP94" s="139"/>
      <c r="BQ94" s="139"/>
      <c r="BR94" s="139"/>
      <c r="BS94" s="139"/>
      <c r="BT94" s="139"/>
      <c r="BU94" s="191"/>
      <c r="BV94" s="191"/>
      <c r="BW94" s="139"/>
      <c r="BX94" s="139"/>
      <c r="BY94" s="179"/>
      <c r="BZ94" s="181"/>
      <c r="CA94" s="181"/>
      <c r="CB94" s="182"/>
      <c r="CC94" s="191"/>
      <c r="CD94" s="191"/>
      <c r="CE94" s="191"/>
      <c r="CF94" s="193"/>
      <c r="CG94" s="182">
        <v>88</v>
      </c>
      <c r="CH94" s="181"/>
      <c r="CI94" s="181"/>
      <c r="CJ94" s="182"/>
      <c r="CK94" s="190"/>
      <c r="CL94" s="190"/>
      <c r="CM94" s="190"/>
      <c r="CN94" s="190"/>
      <c r="CO94" s="179"/>
      <c r="CP94" s="179"/>
      <c r="CQ94" s="191"/>
      <c r="CR94" s="191"/>
      <c r="CS94" s="191"/>
      <c r="CT94" s="180"/>
      <c r="CU94" s="180"/>
      <c r="CV94" s="180"/>
      <c r="CW94" s="181"/>
      <c r="CX94" s="181"/>
      <c r="CY94" s="181"/>
      <c r="CZ94" s="181"/>
      <c r="DA94" s="121"/>
      <c r="DB94" s="121"/>
      <c r="DC94" s="181"/>
      <c r="DD94" s="181"/>
      <c r="DE94" s="181"/>
      <c r="DF94" s="181"/>
      <c r="DG94" s="338"/>
      <c r="DH94" s="338"/>
      <c r="DI94" s="338"/>
      <c r="DJ94" s="187"/>
      <c r="DK94" s="187"/>
      <c r="DL94" s="121"/>
      <c r="DM94" s="121"/>
      <c r="DN94" s="121"/>
      <c r="DO94" s="183"/>
      <c r="DP94" s="184"/>
      <c r="DQ94" s="185"/>
      <c r="DR94" s="186"/>
      <c r="DS94" s="181"/>
      <c r="DT94" s="181"/>
      <c r="DU94" s="187"/>
      <c r="DV94" s="179"/>
      <c r="DW94" s="181"/>
      <c r="DX94" s="181"/>
      <c r="DY94" s="187"/>
      <c r="DZ94" s="179">
        <v>93</v>
      </c>
      <c r="EA94" s="181"/>
      <c r="EB94" s="181"/>
      <c r="EC94" s="188"/>
      <c r="ED94" s="188"/>
      <c r="EE94" s="188"/>
      <c r="EF94" s="188"/>
      <c r="EG94" s="188"/>
      <c r="EH94" s="188"/>
      <c r="EI94" s="189"/>
      <c r="EJ94" s="189"/>
      <c r="EK94" s="189"/>
      <c r="EL94" s="179">
        <v>90</v>
      </c>
      <c r="EM94" s="181"/>
      <c r="EN94" s="181"/>
      <c r="EO94" s="189"/>
      <c r="EP94" s="189"/>
      <c r="EQ94" s="189"/>
      <c r="ER94" s="190"/>
      <c r="ES94" s="190"/>
      <c r="ET94" s="190"/>
      <c r="EU94" s="190"/>
      <c r="EV94" s="190"/>
      <c r="EW94" s="191"/>
      <c r="EX94" s="191"/>
      <c r="EY94" s="181"/>
      <c r="EZ94" s="181"/>
      <c r="FA94" s="179"/>
      <c r="FB94" s="179"/>
      <c r="FC94" s="132"/>
      <c r="FD94" s="132"/>
      <c r="FE94" s="181"/>
      <c r="FF94" s="181"/>
      <c r="FG94" s="184"/>
      <c r="FH94" s="184"/>
      <c r="FI94" s="192"/>
      <c r="FJ94" s="179"/>
      <c r="FK94" s="179"/>
      <c r="FL94" s="291"/>
      <c r="FM94" s="179"/>
      <c r="FN94" s="181"/>
      <c r="FO94" s="181"/>
      <c r="FP94" s="181"/>
      <c r="FQ94" s="181"/>
      <c r="FR94" s="142">
        <v>42193</v>
      </c>
      <c r="FS94" s="143">
        <v>39172</v>
      </c>
      <c r="FT94" s="14"/>
      <c r="FU94" s="14"/>
      <c r="FV94" s="14"/>
      <c r="FW94" s="14"/>
      <c r="FX94" s="14"/>
      <c r="FY94" s="14"/>
      <c r="FZ94" s="14"/>
      <c r="GA94" s="14"/>
      <c r="GB94" s="14"/>
    </row>
    <row r="95" spans="1:184" s="7" customFormat="1" ht="14.25">
      <c r="A95" s="314">
        <v>92</v>
      </c>
      <c r="B95" s="221" t="s">
        <v>389</v>
      </c>
      <c r="C95" s="222" t="s">
        <v>296</v>
      </c>
      <c r="D95" s="106">
        <v>35745</v>
      </c>
      <c r="E95" s="259" t="s">
        <v>390</v>
      </c>
      <c r="F95" s="108" t="s">
        <v>391</v>
      </c>
      <c r="G95" s="176" t="s">
        <v>121</v>
      </c>
      <c r="H95" s="110">
        <f>YEAR(FR95-D95)</f>
        <v>1917</v>
      </c>
      <c r="I95" s="111">
        <f>SUM(H95-1900)</f>
        <v>17</v>
      </c>
      <c r="J95" s="111">
        <f>IF(I95&gt;30,"",I95)</f>
        <v>17</v>
      </c>
      <c r="K95" s="110" t="e">
        <f>AVERAGE(L95:M95)</f>
        <v>#NUM!</v>
      </c>
      <c r="L95" s="112">
        <f>SUM(P95/O95)</f>
        <v>90.75</v>
      </c>
      <c r="M95" s="113" t="e">
        <f>AVERAGE(Q95:Z95)</f>
        <v>#NUM!</v>
      </c>
      <c r="N95" s="113" t="str">
        <f>IF(O95&lt;10,"No","Yes")</f>
        <v>No</v>
      </c>
      <c r="O95" s="114">
        <f>COUNT(AB95:FQ95)</f>
        <v>8</v>
      </c>
      <c r="P95" s="115">
        <f>SUM(AB95:FQ95)</f>
        <v>726</v>
      </c>
      <c r="Q95" s="113">
        <f>SMALL(AB95:FQ95,1)</f>
        <v>84</v>
      </c>
      <c r="R95" s="113">
        <f>SMALL(AB95:FQ95,2)</f>
        <v>84</v>
      </c>
      <c r="S95" s="113">
        <f>SMALL(AB95:FQ95,3)</f>
        <v>89</v>
      </c>
      <c r="T95" s="113">
        <f>SMALL(AB95:FQ95,4)</f>
        <v>89</v>
      </c>
      <c r="U95" s="113">
        <f>SMALL(AB95:FQ95,5)</f>
        <v>94</v>
      </c>
      <c r="V95" s="113">
        <f>SMALL(AB95:FQ95,6)</f>
        <v>94</v>
      </c>
      <c r="W95" s="113">
        <f>SMALL(AB95:FQ95,7)</f>
        <v>94</v>
      </c>
      <c r="X95" s="113">
        <f>SMALL(AB95:FQ95,8)</f>
        <v>98</v>
      </c>
      <c r="Y95" s="113" t="e">
        <f>SMALL(AB95:FQ95,9)</f>
        <v>#NUM!</v>
      </c>
      <c r="Z95" s="113" t="e">
        <f>SMALL(AB95:FQ95,10)</f>
        <v>#NUM!</v>
      </c>
      <c r="AA95" s="116">
        <f>SUM(O95/28)</f>
        <v>0.2857142857142857</v>
      </c>
      <c r="AB95" s="116"/>
      <c r="AC95" s="140"/>
      <c r="AD95" s="308"/>
      <c r="AE95" s="308"/>
      <c r="AF95" s="308"/>
      <c r="AG95" s="308"/>
      <c r="AH95" s="117"/>
      <c r="AI95" s="133"/>
      <c r="AJ95" s="308"/>
      <c r="AK95" s="308"/>
      <c r="AL95" s="308"/>
      <c r="AM95" s="308"/>
      <c r="AN95" s="308"/>
      <c r="AO95" s="120"/>
      <c r="AP95" s="120"/>
      <c r="AQ95" s="133"/>
      <c r="AR95" s="140"/>
      <c r="AS95" s="140"/>
      <c r="AT95" s="296"/>
      <c r="AU95" s="296"/>
      <c r="AV95" s="136"/>
      <c r="AW95" s="136"/>
      <c r="AX95" s="136"/>
      <c r="AY95" s="139"/>
      <c r="AZ95" s="139"/>
      <c r="BA95" s="135"/>
      <c r="BB95" s="135"/>
      <c r="BC95" s="138"/>
      <c r="BD95" s="138"/>
      <c r="BE95" s="138"/>
      <c r="BF95" s="138"/>
      <c r="BG95" s="137"/>
      <c r="BH95" s="137"/>
      <c r="BI95" s="296"/>
      <c r="BJ95" s="296"/>
      <c r="BK95" s="296"/>
      <c r="BL95" s="296"/>
      <c r="BM95" s="296"/>
      <c r="BN95" s="140"/>
      <c r="BO95" s="139"/>
      <c r="BP95" s="139"/>
      <c r="BQ95" s="139"/>
      <c r="BR95" s="139"/>
      <c r="BS95" s="139"/>
      <c r="BT95" s="139"/>
      <c r="BU95" s="131"/>
      <c r="BV95" s="131"/>
      <c r="BW95" s="139"/>
      <c r="BX95" s="139"/>
      <c r="BY95" s="118"/>
      <c r="BZ95" s="120"/>
      <c r="CA95" s="120"/>
      <c r="CB95" s="140"/>
      <c r="CC95" s="131"/>
      <c r="CD95" s="131"/>
      <c r="CE95" s="131"/>
      <c r="CF95" s="141">
        <v>84</v>
      </c>
      <c r="CG95" s="140"/>
      <c r="CH95" s="120"/>
      <c r="CI95" s="120"/>
      <c r="CJ95" s="140"/>
      <c r="CK95" s="130"/>
      <c r="CL95" s="130"/>
      <c r="CM95" s="130"/>
      <c r="CN95" s="130"/>
      <c r="CO95" s="117"/>
      <c r="CP95" s="118"/>
      <c r="CQ95" s="351"/>
      <c r="CR95" s="351"/>
      <c r="CS95" s="351"/>
      <c r="CT95" s="119"/>
      <c r="CU95" s="119"/>
      <c r="CV95" s="119"/>
      <c r="CW95" s="120"/>
      <c r="CX95" s="120"/>
      <c r="CY95" s="120"/>
      <c r="CZ95" s="120"/>
      <c r="DA95" s="121"/>
      <c r="DB95" s="121"/>
      <c r="DC95" s="120"/>
      <c r="DD95" s="120"/>
      <c r="DE95" s="120"/>
      <c r="DF95" s="120"/>
      <c r="DG95" s="337"/>
      <c r="DH95" s="337"/>
      <c r="DI95" s="337"/>
      <c r="DJ95" s="282"/>
      <c r="DK95" s="282"/>
      <c r="DL95" s="121"/>
      <c r="DM95" s="121"/>
      <c r="DN95" s="121"/>
      <c r="DO95" s="122"/>
      <c r="DP95" s="123"/>
      <c r="DQ95" s="124"/>
      <c r="DR95" s="125"/>
      <c r="DS95" s="120"/>
      <c r="DT95" s="120"/>
      <c r="DU95" s="126"/>
      <c r="DV95" s="127">
        <v>84</v>
      </c>
      <c r="DW95" s="120"/>
      <c r="DX95" s="120"/>
      <c r="DY95" s="126"/>
      <c r="DZ95" s="127">
        <v>89</v>
      </c>
      <c r="EA95" s="120"/>
      <c r="EB95" s="120"/>
      <c r="EC95" s="128">
        <v>89</v>
      </c>
      <c r="ED95" s="128">
        <v>94</v>
      </c>
      <c r="EE95" s="128"/>
      <c r="EF95" s="128">
        <v>94</v>
      </c>
      <c r="EG95" s="128">
        <v>98</v>
      </c>
      <c r="EH95" s="128"/>
      <c r="EI95" s="129"/>
      <c r="EJ95" s="129"/>
      <c r="EK95" s="129"/>
      <c r="EL95" s="127"/>
      <c r="EM95" s="120"/>
      <c r="EN95" s="120"/>
      <c r="EO95" s="129"/>
      <c r="EP95" s="129"/>
      <c r="EQ95" s="129"/>
      <c r="ER95" s="130"/>
      <c r="ES95" s="130"/>
      <c r="ET95" s="130"/>
      <c r="EU95" s="130"/>
      <c r="EV95" s="130"/>
      <c r="EW95" s="131"/>
      <c r="EX95" s="131"/>
      <c r="EY95" s="120"/>
      <c r="EZ95" s="120"/>
      <c r="FA95" s="127"/>
      <c r="FB95" s="117"/>
      <c r="FC95" s="132"/>
      <c r="FD95" s="132"/>
      <c r="FE95" s="120"/>
      <c r="FF95" s="120"/>
      <c r="FG95" s="123"/>
      <c r="FH95" s="123"/>
      <c r="FI95" s="134"/>
      <c r="FJ95" s="117"/>
      <c r="FK95" s="117">
        <v>94</v>
      </c>
      <c r="FL95" s="289"/>
      <c r="FM95" s="117"/>
      <c r="FN95" s="120"/>
      <c r="FO95" s="120"/>
      <c r="FP95" s="181"/>
      <c r="FQ95" s="181"/>
      <c r="FR95" s="142">
        <v>42193</v>
      </c>
      <c r="FS95" s="143">
        <v>39172</v>
      </c>
      <c r="FT95" s="14"/>
      <c r="FU95" s="14"/>
      <c r="FV95" s="14"/>
      <c r="FW95" s="14"/>
      <c r="FX95" s="14"/>
      <c r="FY95" s="14"/>
      <c r="FZ95" s="14"/>
      <c r="GA95" s="14"/>
      <c r="GB95" s="14"/>
    </row>
    <row r="96" spans="1:184" s="7" customFormat="1" ht="14.25">
      <c r="A96" s="314">
        <v>93</v>
      </c>
      <c r="B96" s="204" t="s">
        <v>495</v>
      </c>
      <c r="C96" s="205" t="s">
        <v>113</v>
      </c>
      <c r="D96" s="106">
        <v>36404</v>
      </c>
      <c r="E96" s="107" t="s">
        <v>496</v>
      </c>
      <c r="F96" s="344" t="s">
        <v>40</v>
      </c>
      <c r="G96" s="176" t="s">
        <v>41</v>
      </c>
      <c r="H96" s="110">
        <f>YEAR(FR96-D96)</f>
        <v>1915</v>
      </c>
      <c r="I96" s="111">
        <f>SUM(H96-1900)</f>
        <v>15</v>
      </c>
      <c r="J96" s="111">
        <f>IF(I96&gt;30,"",I96)</f>
        <v>15</v>
      </c>
      <c r="K96" s="110" t="e">
        <f>AVERAGE(L96:M96)</f>
        <v>#NUM!</v>
      </c>
      <c r="L96" s="112">
        <f>SUM(P96/O96)</f>
        <v>91</v>
      </c>
      <c r="M96" s="113" t="e">
        <f>AVERAGE(Q96:Z96)</f>
        <v>#NUM!</v>
      </c>
      <c r="N96" s="113" t="str">
        <f>IF(O96&lt;10,"No","Yes")</f>
        <v>No</v>
      </c>
      <c r="O96" s="114">
        <f>COUNT(AB96:FQ96)</f>
        <v>2</v>
      </c>
      <c r="P96" s="115">
        <f>SUM(AB96:FQ96)</f>
        <v>182</v>
      </c>
      <c r="Q96" s="113">
        <f>SMALL(AB96:FQ96,1)</f>
        <v>90</v>
      </c>
      <c r="R96" s="113">
        <f>SMALL(AB96:FQ96,2)</f>
        <v>92</v>
      </c>
      <c r="S96" s="113" t="e">
        <f>SMALL(AB96:FQ96,3)</f>
        <v>#NUM!</v>
      </c>
      <c r="T96" s="113" t="e">
        <f>SMALL(AB96:FQ96,4)</f>
        <v>#NUM!</v>
      </c>
      <c r="U96" s="113" t="e">
        <f>SMALL(AB96:FQ96,5)</f>
        <v>#NUM!</v>
      </c>
      <c r="V96" s="113" t="e">
        <f>SMALL(AB96:FQ96,6)</f>
        <v>#NUM!</v>
      </c>
      <c r="W96" s="113" t="e">
        <f>SMALL(AB96:FQ96,7)</f>
        <v>#NUM!</v>
      </c>
      <c r="X96" s="113" t="e">
        <f>SMALL(AB96:FQ96,8)</f>
        <v>#NUM!</v>
      </c>
      <c r="Y96" s="113" t="e">
        <f>SMALL(AB96:FQ96,9)</f>
        <v>#NUM!</v>
      </c>
      <c r="Z96" s="113" t="e">
        <f>SMALL(AB96:FQ96,10)</f>
        <v>#NUM!</v>
      </c>
      <c r="AA96" s="116">
        <f>SUM(O96/28)</f>
        <v>0.07142857142857142</v>
      </c>
      <c r="AB96" s="116"/>
      <c r="AC96" s="140"/>
      <c r="AD96" s="308"/>
      <c r="AE96" s="308"/>
      <c r="AF96" s="308"/>
      <c r="AG96" s="308"/>
      <c r="AH96" s="117"/>
      <c r="AI96" s="133"/>
      <c r="AJ96" s="308"/>
      <c r="AK96" s="308"/>
      <c r="AL96" s="308"/>
      <c r="AM96" s="308"/>
      <c r="AN96" s="308"/>
      <c r="AO96" s="120"/>
      <c r="AP96" s="120"/>
      <c r="AQ96" s="133"/>
      <c r="AR96" s="140"/>
      <c r="AS96" s="140"/>
      <c r="AT96" s="296"/>
      <c r="AU96" s="296"/>
      <c r="AV96" s="136"/>
      <c r="AW96" s="136"/>
      <c r="AX96" s="136"/>
      <c r="AY96" s="139"/>
      <c r="AZ96" s="139"/>
      <c r="BA96" s="135"/>
      <c r="BB96" s="135"/>
      <c r="BC96" s="138"/>
      <c r="BD96" s="138"/>
      <c r="BE96" s="138"/>
      <c r="BF96" s="138"/>
      <c r="BG96" s="137"/>
      <c r="BH96" s="137"/>
      <c r="BI96" s="296"/>
      <c r="BJ96" s="296"/>
      <c r="BK96" s="296"/>
      <c r="BL96" s="296"/>
      <c r="BM96" s="296"/>
      <c r="BN96" s="140"/>
      <c r="BO96" s="139"/>
      <c r="BP96" s="139"/>
      <c r="BQ96" s="139"/>
      <c r="BR96" s="139"/>
      <c r="BS96" s="139"/>
      <c r="BT96" s="139"/>
      <c r="BU96" s="131"/>
      <c r="BV96" s="131"/>
      <c r="BW96" s="139"/>
      <c r="BX96" s="139"/>
      <c r="BY96" s="118"/>
      <c r="BZ96" s="120"/>
      <c r="CA96" s="120"/>
      <c r="CB96" s="140"/>
      <c r="CC96" s="131"/>
      <c r="CD96" s="131"/>
      <c r="CE96" s="131"/>
      <c r="CF96" s="141"/>
      <c r="CG96" s="140"/>
      <c r="CH96" s="120"/>
      <c r="CI96" s="120"/>
      <c r="CJ96" s="140">
        <v>92</v>
      </c>
      <c r="CK96" s="130"/>
      <c r="CL96" s="130"/>
      <c r="CM96" s="130"/>
      <c r="CN96" s="130"/>
      <c r="CO96" s="117"/>
      <c r="CP96" s="118">
        <v>90</v>
      </c>
      <c r="CQ96" s="351"/>
      <c r="CR96" s="351"/>
      <c r="CS96" s="351"/>
      <c r="CT96" s="119"/>
      <c r="CU96" s="119"/>
      <c r="CV96" s="119"/>
      <c r="CW96" s="120"/>
      <c r="CX96" s="120"/>
      <c r="CY96" s="120"/>
      <c r="CZ96" s="120"/>
      <c r="DA96" s="121"/>
      <c r="DB96" s="121"/>
      <c r="DC96" s="120"/>
      <c r="DD96" s="120"/>
      <c r="DE96" s="120"/>
      <c r="DF96" s="120"/>
      <c r="DG96" s="337"/>
      <c r="DH96" s="337"/>
      <c r="DI96" s="337"/>
      <c r="DJ96" s="282"/>
      <c r="DK96" s="282"/>
      <c r="DL96" s="121"/>
      <c r="DM96" s="121"/>
      <c r="DN96" s="121"/>
      <c r="DO96" s="122"/>
      <c r="DP96" s="123"/>
      <c r="DQ96" s="124"/>
      <c r="DR96" s="125"/>
      <c r="DS96" s="120"/>
      <c r="DT96" s="120"/>
      <c r="DU96" s="126"/>
      <c r="DV96" s="127"/>
      <c r="DW96" s="120"/>
      <c r="DX96" s="120"/>
      <c r="DY96" s="126"/>
      <c r="DZ96" s="127"/>
      <c r="EA96" s="120"/>
      <c r="EB96" s="120"/>
      <c r="EC96" s="128"/>
      <c r="ED96" s="128"/>
      <c r="EE96" s="128"/>
      <c r="EF96" s="128"/>
      <c r="EG96" s="128"/>
      <c r="EH96" s="128"/>
      <c r="EI96" s="129"/>
      <c r="EJ96" s="129"/>
      <c r="EK96" s="129"/>
      <c r="EL96" s="127"/>
      <c r="EM96" s="120"/>
      <c r="EN96" s="120"/>
      <c r="EO96" s="129"/>
      <c r="EP96" s="129"/>
      <c r="EQ96" s="129"/>
      <c r="ER96" s="130"/>
      <c r="ES96" s="130"/>
      <c r="ET96" s="130"/>
      <c r="EU96" s="130"/>
      <c r="EV96" s="130"/>
      <c r="EW96" s="131"/>
      <c r="EX96" s="131"/>
      <c r="EY96" s="120"/>
      <c r="EZ96" s="120"/>
      <c r="FA96" s="127"/>
      <c r="FB96" s="117"/>
      <c r="FC96" s="132"/>
      <c r="FD96" s="132"/>
      <c r="FE96" s="120"/>
      <c r="FF96" s="120"/>
      <c r="FG96" s="123"/>
      <c r="FH96" s="123"/>
      <c r="FI96" s="134"/>
      <c r="FJ96" s="117"/>
      <c r="FK96" s="117"/>
      <c r="FL96" s="289"/>
      <c r="FM96" s="117"/>
      <c r="FN96" s="120"/>
      <c r="FO96" s="120"/>
      <c r="FP96" s="120"/>
      <c r="FQ96" s="120"/>
      <c r="FR96" s="142">
        <v>42193</v>
      </c>
      <c r="FS96" s="143">
        <v>39172</v>
      </c>
      <c r="FT96" s="14"/>
      <c r="FU96" s="14"/>
      <c r="FV96" s="14"/>
      <c r="FW96" s="14"/>
      <c r="FX96" s="14"/>
      <c r="FY96" s="14"/>
      <c r="FZ96" s="14"/>
      <c r="GA96" s="14"/>
      <c r="GB96" s="14"/>
    </row>
    <row r="97" spans="1:184" s="7" customFormat="1" ht="14.25">
      <c r="A97" s="314">
        <v>94</v>
      </c>
      <c r="B97" s="239" t="s">
        <v>530</v>
      </c>
      <c r="C97" s="250" t="s">
        <v>99</v>
      </c>
      <c r="D97" s="146">
        <v>35877</v>
      </c>
      <c r="E97" s="147" t="s">
        <v>531</v>
      </c>
      <c r="F97" s="357" t="s">
        <v>532</v>
      </c>
      <c r="G97" s="109" t="s">
        <v>14</v>
      </c>
      <c r="H97" s="110">
        <f>YEAR(FR97-D97)</f>
        <v>1917</v>
      </c>
      <c r="I97" s="111">
        <f>SUM(H97-1900)</f>
        <v>17</v>
      </c>
      <c r="J97" s="111">
        <f>IF(I97&gt;30,"",I97)</f>
        <v>17</v>
      </c>
      <c r="K97" s="110" t="e">
        <f>AVERAGE(L97:M97)</f>
        <v>#NUM!</v>
      </c>
      <c r="L97" s="112">
        <f>SUM(P97/O97)</f>
        <v>91.33333333333333</v>
      </c>
      <c r="M97" s="113" t="e">
        <f>AVERAGE(Q97:V97)</f>
        <v>#NUM!</v>
      </c>
      <c r="N97" s="113" t="str">
        <f>IF(O97&lt;6,"No","Yes")</f>
        <v>No</v>
      </c>
      <c r="O97" s="114">
        <f>COUNT(AB97:FQ97)</f>
        <v>3</v>
      </c>
      <c r="P97" s="115">
        <f>SUM(AB97:FQ97)</f>
        <v>274</v>
      </c>
      <c r="Q97" s="113">
        <f>SMALL(AB97:FQ97,1)</f>
        <v>87</v>
      </c>
      <c r="R97" s="113">
        <f>SMALL(AB97:FQ97,2)</f>
        <v>91</v>
      </c>
      <c r="S97" s="113">
        <f>SMALL(AB97:FQ97,3)</f>
        <v>96</v>
      </c>
      <c r="T97" s="113" t="e">
        <f>SMALL(AB97:FQ97,4)</f>
        <v>#NUM!</v>
      </c>
      <c r="U97" s="113" t="e">
        <f>SMALL(AB97:FQ97,5)</f>
        <v>#NUM!</v>
      </c>
      <c r="V97" s="113" t="e">
        <f>SMALL(AB97:FQ97,6)</f>
        <v>#NUM!</v>
      </c>
      <c r="W97" s="113" t="e">
        <f>SMALL(AB97:FQ97,7)</f>
        <v>#NUM!</v>
      </c>
      <c r="X97" s="113" t="e">
        <f>SMALL(AB97:FQ97,8)</f>
        <v>#NUM!</v>
      </c>
      <c r="Y97" s="113" t="e">
        <f>SMALL(AB97:FQ97,9)</f>
        <v>#NUM!</v>
      </c>
      <c r="Z97" s="113" t="e">
        <f>SMALL(AB97:FQ97,10)</f>
        <v>#NUM!</v>
      </c>
      <c r="AA97" s="116">
        <f>SUM(O97/28)</f>
        <v>0.10714285714285714</v>
      </c>
      <c r="AB97" s="116"/>
      <c r="AC97" s="182"/>
      <c r="AD97" s="308"/>
      <c r="AE97" s="308"/>
      <c r="AF97" s="308"/>
      <c r="AG97" s="308"/>
      <c r="AH97" s="179"/>
      <c r="AI97" s="179">
        <v>91</v>
      </c>
      <c r="AJ97" s="308"/>
      <c r="AK97" s="308"/>
      <c r="AL97" s="308"/>
      <c r="AM97" s="308"/>
      <c r="AN97" s="308"/>
      <c r="AO97" s="181"/>
      <c r="AP97" s="181"/>
      <c r="AQ97" s="179"/>
      <c r="AR97" s="182"/>
      <c r="AS97" s="182"/>
      <c r="AT97" s="296"/>
      <c r="AU97" s="296"/>
      <c r="AV97" s="136"/>
      <c r="AW97" s="136"/>
      <c r="AX97" s="136"/>
      <c r="AY97" s="139"/>
      <c r="AZ97" s="139"/>
      <c r="BA97" s="135"/>
      <c r="BB97" s="135"/>
      <c r="BC97" s="138"/>
      <c r="BD97" s="138"/>
      <c r="BE97" s="138"/>
      <c r="BF97" s="138"/>
      <c r="BG97" s="137">
        <v>87</v>
      </c>
      <c r="BH97" s="137">
        <v>96</v>
      </c>
      <c r="BI97" s="296"/>
      <c r="BJ97" s="296"/>
      <c r="BK97" s="296"/>
      <c r="BL97" s="296"/>
      <c r="BM97" s="296"/>
      <c r="BN97" s="182"/>
      <c r="BO97" s="139"/>
      <c r="BP97" s="139"/>
      <c r="BQ97" s="139"/>
      <c r="BR97" s="139"/>
      <c r="BS97" s="139"/>
      <c r="BT97" s="139"/>
      <c r="BU97" s="191"/>
      <c r="BV97" s="191"/>
      <c r="BW97" s="139"/>
      <c r="BX97" s="139"/>
      <c r="BY97" s="179"/>
      <c r="BZ97" s="181"/>
      <c r="CA97" s="181"/>
      <c r="CB97" s="182"/>
      <c r="CC97" s="191"/>
      <c r="CD97" s="191"/>
      <c r="CE97" s="191"/>
      <c r="CF97" s="193"/>
      <c r="CG97" s="182"/>
      <c r="CH97" s="181"/>
      <c r="CI97" s="181"/>
      <c r="CJ97" s="182"/>
      <c r="CK97" s="190"/>
      <c r="CL97" s="190"/>
      <c r="CM97" s="190"/>
      <c r="CN97" s="190"/>
      <c r="CO97" s="179"/>
      <c r="CP97" s="179"/>
      <c r="CQ97" s="191"/>
      <c r="CR97" s="191"/>
      <c r="CS97" s="191"/>
      <c r="CT97" s="180"/>
      <c r="CU97" s="180"/>
      <c r="CV97" s="180"/>
      <c r="CW97" s="181"/>
      <c r="CX97" s="181"/>
      <c r="CY97" s="181"/>
      <c r="CZ97" s="181"/>
      <c r="DA97" s="121"/>
      <c r="DB97" s="121"/>
      <c r="DC97" s="181"/>
      <c r="DD97" s="181"/>
      <c r="DE97" s="181"/>
      <c r="DF97" s="181"/>
      <c r="DG97" s="338"/>
      <c r="DH97" s="338"/>
      <c r="DI97" s="338"/>
      <c r="DJ97" s="187"/>
      <c r="DK97" s="187"/>
      <c r="DL97" s="121"/>
      <c r="DM97" s="121"/>
      <c r="DN97" s="121"/>
      <c r="DO97" s="183"/>
      <c r="DP97" s="184"/>
      <c r="DQ97" s="214"/>
      <c r="DR97" s="186"/>
      <c r="DS97" s="181"/>
      <c r="DT97" s="181"/>
      <c r="DU97" s="187"/>
      <c r="DV97" s="179"/>
      <c r="DW97" s="181"/>
      <c r="DX97" s="181"/>
      <c r="DY97" s="187"/>
      <c r="DZ97" s="179"/>
      <c r="EA97" s="181"/>
      <c r="EB97" s="181"/>
      <c r="EC97" s="188"/>
      <c r="ED97" s="188"/>
      <c r="EE97" s="188"/>
      <c r="EF97" s="188"/>
      <c r="EG97" s="188"/>
      <c r="EH97" s="188"/>
      <c r="EI97" s="189"/>
      <c r="EJ97" s="189"/>
      <c r="EK97" s="189"/>
      <c r="EL97" s="179"/>
      <c r="EM97" s="181"/>
      <c r="EN97" s="181"/>
      <c r="EO97" s="189"/>
      <c r="EP97" s="189"/>
      <c r="EQ97" s="189"/>
      <c r="ER97" s="190"/>
      <c r="ES97" s="190"/>
      <c r="ET97" s="190"/>
      <c r="EU97" s="190"/>
      <c r="EV97" s="190"/>
      <c r="EW97" s="191"/>
      <c r="EX97" s="191"/>
      <c r="EY97" s="181"/>
      <c r="EZ97" s="181"/>
      <c r="FA97" s="179"/>
      <c r="FB97" s="179"/>
      <c r="FC97" s="132"/>
      <c r="FD97" s="132"/>
      <c r="FE97" s="181"/>
      <c r="FF97" s="181"/>
      <c r="FG97" s="184"/>
      <c r="FH97" s="184"/>
      <c r="FI97" s="192"/>
      <c r="FJ97" s="179"/>
      <c r="FK97" s="179"/>
      <c r="FL97" s="291"/>
      <c r="FM97" s="179"/>
      <c r="FN97" s="181"/>
      <c r="FO97" s="181"/>
      <c r="FP97" s="181"/>
      <c r="FQ97" s="181"/>
      <c r="FR97" s="142">
        <v>42193</v>
      </c>
      <c r="FS97" s="143">
        <v>39172</v>
      </c>
      <c r="FT97" s="14"/>
      <c r="FU97" s="14"/>
      <c r="FV97" s="14"/>
      <c r="FW97" s="14"/>
      <c r="FX97" s="14"/>
      <c r="FY97" s="14"/>
      <c r="FZ97" s="14"/>
      <c r="GA97" s="14"/>
      <c r="GB97" s="14"/>
    </row>
    <row r="98" spans="1:184" s="8" customFormat="1" ht="14.25">
      <c r="A98" s="314">
        <v>95</v>
      </c>
      <c r="B98" s="197" t="s">
        <v>382</v>
      </c>
      <c r="C98" s="198" t="s">
        <v>106</v>
      </c>
      <c r="D98" s="146">
        <v>35600</v>
      </c>
      <c r="E98" s="107" t="s">
        <v>385</v>
      </c>
      <c r="F98" s="108" t="s">
        <v>386</v>
      </c>
      <c r="G98" s="176" t="s">
        <v>98</v>
      </c>
      <c r="H98" s="110">
        <f>YEAR(FR98-D98)</f>
        <v>1918</v>
      </c>
      <c r="I98" s="111">
        <f>SUM(H98-1900)</f>
        <v>18</v>
      </c>
      <c r="J98" s="111">
        <f>IF(I98&gt;30,"",I98)</f>
        <v>18</v>
      </c>
      <c r="K98" s="110" t="e">
        <f>AVERAGE(L98:M98)</f>
        <v>#NUM!</v>
      </c>
      <c r="L98" s="112">
        <f>SUM(P98/O98)</f>
        <v>91.5</v>
      </c>
      <c r="M98" s="113" t="e">
        <f>AVERAGE(Q98:Z98)</f>
        <v>#NUM!</v>
      </c>
      <c r="N98" s="113" t="str">
        <f>IF(O98&lt;10,"No","Yes")</f>
        <v>No</v>
      </c>
      <c r="O98" s="114">
        <f>COUNT(AB98:FQ98)</f>
        <v>4</v>
      </c>
      <c r="P98" s="115">
        <f>SUM(AB98:FQ98)</f>
        <v>366</v>
      </c>
      <c r="Q98" s="113">
        <f>SMALL(AB98:FQ98,1)</f>
        <v>85</v>
      </c>
      <c r="R98" s="113">
        <f>SMALL(AB98:FQ98,2)</f>
        <v>89</v>
      </c>
      <c r="S98" s="113">
        <f>SMALL(AB98:FQ98,3)</f>
        <v>94</v>
      </c>
      <c r="T98" s="113">
        <f>SMALL(AB98:FQ98,4)</f>
        <v>98</v>
      </c>
      <c r="U98" s="113" t="e">
        <f>SMALL(AB98:FQ98,5)</f>
        <v>#NUM!</v>
      </c>
      <c r="V98" s="113" t="e">
        <f>SMALL(AB98:FQ98,6)</f>
        <v>#NUM!</v>
      </c>
      <c r="W98" s="113" t="e">
        <f>SMALL(AB98:FQ98,7)</f>
        <v>#NUM!</v>
      </c>
      <c r="X98" s="113" t="e">
        <f>SMALL(AB98:FQ98,8)</f>
        <v>#NUM!</v>
      </c>
      <c r="Y98" s="113" t="e">
        <f>SMALL(AB98:FQ98,9)</f>
        <v>#NUM!</v>
      </c>
      <c r="Z98" s="113" t="e">
        <f>SMALL(AB98:FQ98,10)</f>
        <v>#NUM!</v>
      </c>
      <c r="AA98" s="116">
        <f>SUM(O98/28)</f>
        <v>0.14285714285714285</v>
      </c>
      <c r="AB98" s="116"/>
      <c r="AC98" s="140"/>
      <c r="AD98" s="308"/>
      <c r="AE98" s="308"/>
      <c r="AF98" s="308"/>
      <c r="AG98" s="308"/>
      <c r="AH98" s="117"/>
      <c r="AI98" s="133"/>
      <c r="AJ98" s="308"/>
      <c r="AK98" s="308"/>
      <c r="AL98" s="308"/>
      <c r="AM98" s="308"/>
      <c r="AN98" s="308"/>
      <c r="AO98" s="120"/>
      <c r="AP98" s="120"/>
      <c r="AQ98" s="133"/>
      <c r="AR98" s="140"/>
      <c r="AS98" s="140"/>
      <c r="AT98" s="296"/>
      <c r="AU98" s="296"/>
      <c r="AV98" s="136"/>
      <c r="AW98" s="136"/>
      <c r="AX98" s="136"/>
      <c r="AY98" s="139"/>
      <c r="AZ98" s="139"/>
      <c r="BA98" s="135"/>
      <c r="BB98" s="135"/>
      <c r="BC98" s="138"/>
      <c r="BD98" s="138"/>
      <c r="BE98" s="138"/>
      <c r="BF98" s="138"/>
      <c r="BG98" s="137">
        <v>85</v>
      </c>
      <c r="BH98" s="137">
        <v>94</v>
      </c>
      <c r="BI98" s="296"/>
      <c r="BJ98" s="296"/>
      <c r="BK98" s="296"/>
      <c r="BL98" s="296"/>
      <c r="BM98" s="296"/>
      <c r="BN98" s="140"/>
      <c r="BO98" s="139"/>
      <c r="BP98" s="139"/>
      <c r="BQ98" s="139"/>
      <c r="BR98" s="139"/>
      <c r="BS98" s="139"/>
      <c r="BT98" s="139"/>
      <c r="BU98" s="131"/>
      <c r="BV98" s="131"/>
      <c r="BW98" s="139"/>
      <c r="BX98" s="139"/>
      <c r="BY98" s="118"/>
      <c r="BZ98" s="120"/>
      <c r="CA98" s="120"/>
      <c r="CB98" s="140"/>
      <c r="CC98" s="131"/>
      <c r="CD98" s="131"/>
      <c r="CE98" s="131"/>
      <c r="CF98" s="141"/>
      <c r="CG98" s="140"/>
      <c r="CH98" s="120">
        <v>98</v>
      </c>
      <c r="CI98" s="120">
        <v>89</v>
      </c>
      <c r="CJ98" s="140"/>
      <c r="CK98" s="130"/>
      <c r="CL98" s="130"/>
      <c r="CM98" s="130"/>
      <c r="CN98" s="130"/>
      <c r="CO98" s="117"/>
      <c r="CP98" s="118"/>
      <c r="CQ98" s="351"/>
      <c r="CR98" s="351"/>
      <c r="CS98" s="351"/>
      <c r="CT98" s="119"/>
      <c r="CU98" s="119"/>
      <c r="CV98" s="119"/>
      <c r="CW98" s="120"/>
      <c r="CX98" s="120"/>
      <c r="CY98" s="120"/>
      <c r="CZ98" s="120"/>
      <c r="DA98" s="121"/>
      <c r="DB98" s="121"/>
      <c r="DC98" s="120"/>
      <c r="DD98" s="120"/>
      <c r="DE98" s="120"/>
      <c r="DF98" s="120"/>
      <c r="DG98" s="337"/>
      <c r="DH98" s="337"/>
      <c r="DI98" s="337"/>
      <c r="DJ98" s="282"/>
      <c r="DK98" s="282"/>
      <c r="DL98" s="121"/>
      <c r="DM98" s="121"/>
      <c r="DN98" s="121"/>
      <c r="DO98" s="122"/>
      <c r="DP98" s="123"/>
      <c r="DQ98" s="124"/>
      <c r="DR98" s="125"/>
      <c r="DS98" s="120"/>
      <c r="DT98" s="120"/>
      <c r="DU98" s="126"/>
      <c r="DV98" s="127"/>
      <c r="DW98" s="120"/>
      <c r="DX98" s="120"/>
      <c r="DY98" s="126"/>
      <c r="DZ98" s="127"/>
      <c r="EA98" s="120"/>
      <c r="EB98" s="120"/>
      <c r="EC98" s="128"/>
      <c r="ED98" s="128"/>
      <c r="EE98" s="128"/>
      <c r="EF98" s="128"/>
      <c r="EG98" s="128"/>
      <c r="EH98" s="128"/>
      <c r="EI98" s="129"/>
      <c r="EJ98" s="129"/>
      <c r="EK98" s="129"/>
      <c r="EL98" s="127"/>
      <c r="EM98" s="120"/>
      <c r="EN98" s="120"/>
      <c r="EO98" s="129"/>
      <c r="EP98" s="129"/>
      <c r="EQ98" s="129"/>
      <c r="ER98" s="130"/>
      <c r="ES98" s="130"/>
      <c r="ET98" s="130"/>
      <c r="EU98" s="130"/>
      <c r="EV98" s="130"/>
      <c r="EW98" s="131"/>
      <c r="EX98" s="131"/>
      <c r="EY98" s="120"/>
      <c r="EZ98" s="120"/>
      <c r="FA98" s="127"/>
      <c r="FB98" s="117"/>
      <c r="FC98" s="132"/>
      <c r="FD98" s="132"/>
      <c r="FE98" s="120"/>
      <c r="FF98" s="120"/>
      <c r="FG98" s="123"/>
      <c r="FH98" s="123"/>
      <c r="FI98" s="134"/>
      <c r="FJ98" s="117"/>
      <c r="FK98" s="117"/>
      <c r="FL98" s="289"/>
      <c r="FM98" s="117"/>
      <c r="FN98" s="120"/>
      <c r="FO98" s="120"/>
      <c r="FP98" s="120"/>
      <c r="FQ98" s="120"/>
      <c r="FR98" s="142">
        <v>42193</v>
      </c>
      <c r="FS98" s="143">
        <v>39172</v>
      </c>
      <c r="FT98" s="16"/>
      <c r="FU98" s="16"/>
      <c r="FV98" s="16"/>
      <c r="FW98" s="16"/>
      <c r="FX98" s="16"/>
      <c r="FY98" s="16"/>
      <c r="FZ98" s="16"/>
      <c r="GA98" s="16"/>
      <c r="GB98" s="16"/>
    </row>
    <row r="99" spans="1:184" s="7" customFormat="1" ht="14.25">
      <c r="A99" s="314">
        <v>96</v>
      </c>
      <c r="B99" s="197" t="s">
        <v>152</v>
      </c>
      <c r="C99" s="198" t="s">
        <v>106</v>
      </c>
      <c r="D99" s="106">
        <v>35678</v>
      </c>
      <c r="E99" s="202" t="s">
        <v>164</v>
      </c>
      <c r="F99" s="302" t="s">
        <v>163</v>
      </c>
      <c r="G99" s="332" t="s">
        <v>28</v>
      </c>
      <c r="H99" s="110">
        <f>YEAR(FR99-D99)</f>
        <v>1917</v>
      </c>
      <c r="I99" s="111">
        <f>SUM(H99-1900)</f>
        <v>17</v>
      </c>
      <c r="J99" s="111">
        <f>IF(I99&gt;30,"",I99)</f>
        <v>17</v>
      </c>
      <c r="K99" s="110" t="e">
        <f>AVERAGE(L99:M99)</f>
        <v>#NUM!</v>
      </c>
      <c r="L99" s="112">
        <f>SUM(P99/O99)</f>
        <v>91.66666666666667</v>
      </c>
      <c r="M99" s="113" t="e">
        <f>AVERAGE(Q99:Z99)</f>
        <v>#NUM!</v>
      </c>
      <c r="N99" s="113" t="str">
        <f>IF(O99&lt;10,"No","Yes")</f>
        <v>No</v>
      </c>
      <c r="O99" s="114">
        <f>COUNT(AB99:FQ99)</f>
        <v>3</v>
      </c>
      <c r="P99" s="115">
        <f>SUM(AB99:FQ99)</f>
        <v>275</v>
      </c>
      <c r="Q99" s="113">
        <f>SMALL(AB99:FQ99,1)</f>
        <v>87</v>
      </c>
      <c r="R99" s="113">
        <f>SMALL(AB99:FQ99,2)</f>
        <v>89</v>
      </c>
      <c r="S99" s="113">
        <f>SMALL(AB99:FQ99,3)</f>
        <v>99</v>
      </c>
      <c r="T99" s="113" t="e">
        <f>SMALL(AB99:FQ99,4)</f>
        <v>#NUM!</v>
      </c>
      <c r="U99" s="113" t="e">
        <f>SMALL(AB99:FQ99,5)</f>
        <v>#NUM!</v>
      </c>
      <c r="V99" s="113" t="e">
        <f>SMALL(AB99:FQ99,6)</f>
        <v>#NUM!</v>
      </c>
      <c r="W99" s="113" t="e">
        <f>SMALL(AB99:FQ99,7)</f>
        <v>#NUM!</v>
      </c>
      <c r="X99" s="113" t="e">
        <f>SMALL(AB99:FQ99,8)</f>
        <v>#NUM!</v>
      </c>
      <c r="Y99" s="113" t="e">
        <f>SMALL(AB99:FQ99,9)</f>
        <v>#NUM!</v>
      </c>
      <c r="Z99" s="113" t="e">
        <f>SMALL(AB99:FQ99,10)</f>
        <v>#NUM!</v>
      </c>
      <c r="AA99" s="116">
        <f>SUM(O99/28)</f>
        <v>0.10714285714285714</v>
      </c>
      <c r="AB99" s="116"/>
      <c r="AC99" s="140"/>
      <c r="AD99" s="308"/>
      <c r="AE99" s="308"/>
      <c r="AF99" s="308"/>
      <c r="AG99" s="308"/>
      <c r="AH99" s="117"/>
      <c r="AI99" s="133"/>
      <c r="AJ99" s="308"/>
      <c r="AK99" s="308"/>
      <c r="AL99" s="308"/>
      <c r="AM99" s="308"/>
      <c r="AN99" s="308"/>
      <c r="AO99" s="120"/>
      <c r="AP99" s="120"/>
      <c r="AQ99" s="133"/>
      <c r="AR99" s="140"/>
      <c r="AS99" s="140"/>
      <c r="AT99" s="296"/>
      <c r="AU99" s="296"/>
      <c r="AV99" s="136">
        <v>99</v>
      </c>
      <c r="AW99" s="136">
        <v>89</v>
      </c>
      <c r="AX99" s="136">
        <v>87</v>
      </c>
      <c r="AY99" s="139"/>
      <c r="AZ99" s="139"/>
      <c r="BA99" s="135"/>
      <c r="BB99" s="135"/>
      <c r="BC99" s="138"/>
      <c r="BD99" s="138"/>
      <c r="BE99" s="138"/>
      <c r="BF99" s="138"/>
      <c r="BG99" s="137"/>
      <c r="BH99" s="137"/>
      <c r="BI99" s="296"/>
      <c r="BJ99" s="296"/>
      <c r="BK99" s="296"/>
      <c r="BL99" s="296"/>
      <c r="BM99" s="296"/>
      <c r="BN99" s="140"/>
      <c r="BO99" s="139"/>
      <c r="BP99" s="139"/>
      <c r="BQ99" s="139"/>
      <c r="BR99" s="139"/>
      <c r="BS99" s="139"/>
      <c r="BT99" s="139"/>
      <c r="BU99" s="131"/>
      <c r="BV99" s="131"/>
      <c r="BW99" s="139"/>
      <c r="BX99" s="139"/>
      <c r="BY99" s="118"/>
      <c r="BZ99" s="120"/>
      <c r="CA99" s="120"/>
      <c r="CB99" s="140"/>
      <c r="CC99" s="131"/>
      <c r="CD99" s="131"/>
      <c r="CE99" s="131"/>
      <c r="CF99" s="141"/>
      <c r="CG99" s="140"/>
      <c r="CH99" s="120"/>
      <c r="CI99" s="120"/>
      <c r="CJ99" s="140"/>
      <c r="CK99" s="130"/>
      <c r="CL99" s="130"/>
      <c r="CM99" s="130"/>
      <c r="CN99" s="130"/>
      <c r="CO99" s="117"/>
      <c r="CP99" s="118"/>
      <c r="CQ99" s="351"/>
      <c r="CR99" s="351"/>
      <c r="CS99" s="351"/>
      <c r="CT99" s="119"/>
      <c r="CU99" s="119"/>
      <c r="CV99" s="119"/>
      <c r="CW99" s="120"/>
      <c r="CX99" s="120"/>
      <c r="CY99" s="120"/>
      <c r="CZ99" s="120"/>
      <c r="DA99" s="121"/>
      <c r="DB99" s="121"/>
      <c r="DC99" s="120"/>
      <c r="DD99" s="120"/>
      <c r="DE99" s="120"/>
      <c r="DF99" s="120"/>
      <c r="DG99" s="337"/>
      <c r="DH99" s="337"/>
      <c r="DI99" s="337"/>
      <c r="DJ99" s="282"/>
      <c r="DK99" s="282"/>
      <c r="DL99" s="121"/>
      <c r="DM99" s="121"/>
      <c r="DN99" s="121"/>
      <c r="DO99" s="122"/>
      <c r="DP99" s="123"/>
      <c r="DQ99" s="124"/>
      <c r="DR99" s="125"/>
      <c r="DS99" s="120"/>
      <c r="DT99" s="120"/>
      <c r="DU99" s="126"/>
      <c r="DV99" s="127"/>
      <c r="DW99" s="120"/>
      <c r="DX99" s="120"/>
      <c r="DY99" s="126"/>
      <c r="DZ99" s="127"/>
      <c r="EA99" s="120"/>
      <c r="EB99" s="120"/>
      <c r="EC99" s="128"/>
      <c r="ED99" s="128"/>
      <c r="EE99" s="128"/>
      <c r="EF99" s="128"/>
      <c r="EG99" s="128"/>
      <c r="EH99" s="128"/>
      <c r="EI99" s="129"/>
      <c r="EJ99" s="129"/>
      <c r="EK99" s="129"/>
      <c r="EL99" s="127"/>
      <c r="EM99" s="120"/>
      <c r="EN99" s="120"/>
      <c r="EO99" s="129"/>
      <c r="EP99" s="129"/>
      <c r="EQ99" s="129"/>
      <c r="ER99" s="130"/>
      <c r="ES99" s="130"/>
      <c r="ET99" s="130"/>
      <c r="EU99" s="130"/>
      <c r="EV99" s="130"/>
      <c r="EW99" s="131"/>
      <c r="EX99" s="131"/>
      <c r="EY99" s="120"/>
      <c r="EZ99" s="120"/>
      <c r="FA99" s="127"/>
      <c r="FB99" s="117"/>
      <c r="FC99" s="132"/>
      <c r="FD99" s="132"/>
      <c r="FE99" s="120"/>
      <c r="FF99" s="120"/>
      <c r="FG99" s="123"/>
      <c r="FH99" s="123"/>
      <c r="FI99" s="134"/>
      <c r="FJ99" s="117"/>
      <c r="FK99" s="117"/>
      <c r="FL99" s="289"/>
      <c r="FM99" s="117"/>
      <c r="FN99" s="120"/>
      <c r="FO99" s="120"/>
      <c r="FP99" s="181"/>
      <c r="FQ99" s="181"/>
      <c r="FR99" s="142">
        <v>42193</v>
      </c>
      <c r="FS99" s="143">
        <v>39172</v>
      </c>
      <c r="FT99" s="14"/>
      <c r="FU99" s="14"/>
      <c r="FV99" s="14"/>
      <c r="FW99" s="14"/>
      <c r="FX99" s="14"/>
      <c r="FY99" s="14"/>
      <c r="FZ99" s="14"/>
      <c r="GA99" s="14"/>
      <c r="GB99" s="14"/>
    </row>
    <row r="100" spans="1:184" s="8" customFormat="1" ht="14.25">
      <c r="A100" s="314">
        <v>97</v>
      </c>
      <c r="B100" s="104" t="s">
        <v>66</v>
      </c>
      <c r="C100" s="105" t="s">
        <v>110</v>
      </c>
      <c r="D100" s="106">
        <v>36054</v>
      </c>
      <c r="E100" s="107" t="s">
        <v>80</v>
      </c>
      <c r="F100" s="150" t="s">
        <v>67</v>
      </c>
      <c r="G100" s="170" t="s">
        <v>13</v>
      </c>
      <c r="H100" s="110">
        <f>YEAR(FR100-D100)</f>
        <v>1916</v>
      </c>
      <c r="I100" s="111">
        <f>SUM(H100-1900)</f>
        <v>16</v>
      </c>
      <c r="J100" s="111">
        <f>IF(I100&gt;30,"",I100)</f>
        <v>16</v>
      </c>
      <c r="K100" s="110" t="e">
        <f>AVERAGE(L100:M100)</f>
        <v>#NUM!</v>
      </c>
      <c r="L100" s="112">
        <f>SUM(P100/O100)</f>
        <v>91.75</v>
      </c>
      <c r="M100" s="113" t="e">
        <f>AVERAGE(Q100:Z100)</f>
        <v>#NUM!</v>
      </c>
      <c r="N100" s="113" t="str">
        <f>IF(O100&lt;10,"No","Yes")</f>
        <v>No</v>
      </c>
      <c r="O100" s="114">
        <f>COUNT(AB100:FQ100)</f>
        <v>4</v>
      </c>
      <c r="P100" s="115">
        <f>SUM(AB100:FQ100)</f>
        <v>367</v>
      </c>
      <c r="Q100" s="113">
        <f>SMALL(AB100:FQ100,1)</f>
        <v>89</v>
      </c>
      <c r="R100" s="113">
        <f>SMALL(AB100:FQ100,2)</f>
        <v>89</v>
      </c>
      <c r="S100" s="113">
        <f>SMALL(AB100:FQ100,3)</f>
        <v>94</v>
      </c>
      <c r="T100" s="113">
        <f>SMALL(AB100:FQ100,4)</f>
        <v>95</v>
      </c>
      <c r="U100" s="113" t="e">
        <f>SMALL(AB100:FQ100,5)</f>
        <v>#NUM!</v>
      </c>
      <c r="V100" s="113" t="e">
        <f>SMALL(AB100:FQ100,6)</f>
        <v>#NUM!</v>
      </c>
      <c r="W100" s="113" t="e">
        <f>SMALL(AB100:FQ100,7)</f>
        <v>#NUM!</v>
      </c>
      <c r="X100" s="113" t="e">
        <f>SMALL(AB100:FQ100,8)</f>
        <v>#NUM!</v>
      </c>
      <c r="Y100" s="113" t="e">
        <f>SMALL(AB100:FQ100,9)</f>
        <v>#NUM!</v>
      </c>
      <c r="Z100" s="113" t="e">
        <f>SMALL(AB100:FQ100,10)</f>
        <v>#NUM!</v>
      </c>
      <c r="AA100" s="116">
        <f>SUM(O100/28)</f>
        <v>0.14285714285714285</v>
      </c>
      <c r="AB100" s="116"/>
      <c r="AC100" s="140"/>
      <c r="AD100" s="308"/>
      <c r="AE100" s="308"/>
      <c r="AF100" s="308"/>
      <c r="AG100" s="308"/>
      <c r="AH100" s="117">
        <v>94</v>
      </c>
      <c r="AI100" s="133">
        <v>95</v>
      </c>
      <c r="AJ100" s="308"/>
      <c r="AK100" s="308"/>
      <c r="AL100" s="308"/>
      <c r="AM100" s="308"/>
      <c r="AN100" s="308"/>
      <c r="AO100" s="120"/>
      <c r="AP100" s="120"/>
      <c r="AQ100" s="133"/>
      <c r="AR100" s="140"/>
      <c r="AS100" s="140"/>
      <c r="AT100" s="296"/>
      <c r="AU100" s="296"/>
      <c r="AV100" s="136"/>
      <c r="AW100" s="136"/>
      <c r="AX100" s="136"/>
      <c r="AY100" s="139"/>
      <c r="AZ100" s="139"/>
      <c r="BA100" s="135"/>
      <c r="BB100" s="135"/>
      <c r="BC100" s="138"/>
      <c r="BD100" s="138"/>
      <c r="BE100" s="138"/>
      <c r="BF100" s="138"/>
      <c r="BG100" s="137"/>
      <c r="BH100" s="137"/>
      <c r="BI100" s="296"/>
      <c r="BJ100" s="296"/>
      <c r="BK100" s="296"/>
      <c r="BL100" s="296"/>
      <c r="BM100" s="296"/>
      <c r="BN100" s="140"/>
      <c r="BO100" s="139"/>
      <c r="BP100" s="139"/>
      <c r="BQ100" s="139"/>
      <c r="BR100" s="139"/>
      <c r="BS100" s="139"/>
      <c r="BT100" s="139"/>
      <c r="BU100" s="131"/>
      <c r="BV100" s="131"/>
      <c r="BW100" s="139"/>
      <c r="BX100" s="139"/>
      <c r="BY100" s="118"/>
      <c r="BZ100" s="120"/>
      <c r="CA100" s="120"/>
      <c r="CB100" s="140"/>
      <c r="CC100" s="131"/>
      <c r="CD100" s="131"/>
      <c r="CE100" s="131"/>
      <c r="CF100" s="141"/>
      <c r="CG100" s="140"/>
      <c r="CH100" s="120"/>
      <c r="CI100" s="120"/>
      <c r="CJ100" s="140"/>
      <c r="CK100" s="130"/>
      <c r="CL100" s="130"/>
      <c r="CM100" s="130"/>
      <c r="CN100" s="130"/>
      <c r="CO100" s="117"/>
      <c r="CP100" s="118"/>
      <c r="CQ100" s="351"/>
      <c r="CR100" s="351"/>
      <c r="CS100" s="351"/>
      <c r="CT100" s="119"/>
      <c r="CU100" s="119"/>
      <c r="CV100" s="119"/>
      <c r="CW100" s="120"/>
      <c r="CX100" s="120"/>
      <c r="CY100" s="120"/>
      <c r="CZ100" s="120"/>
      <c r="DA100" s="121"/>
      <c r="DB100" s="121"/>
      <c r="DC100" s="120"/>
      <c r="DD100" s="120"/>
      <c r="DE100" s="120"/>
      <c r="DF100" s="120"/>
      <c r="DG100" s="337"/>
      <c r="DH100" s="337"/>
      <c r="DI100" s="337"/>
      <c r="DJ100" s="282"/>
      <c r="DK100" s="282"/>
      <c r="DL100" s="121"/>
      <c r="DM100" s="121"/>
      <c r="DN100" s="121"/>
      <c r="DO100" s="122"/>
      <c r="DP100" s="123"/>
      <c r="DQ100" s="124"/>
      <c r="DR100" s="125"/>
      <c r="DS100" s="120"/>
      <c r="DT100" s="120"/>
      <c r="DU100" s="126"/>
      <c r="DV100" s="127"/>
      <c r="DW100" s="120"/>
      <c r="DX100" s="120"/>
      <c r="DY100" s="126"/>
      <c r="DZ100" s="127"/>
      <c r="EA100" s="120"/>
      <c r="EB100" s="120"/>
      <c r="EC100" s="128"/>
      <c r="ED100" s="128"/>
      <c r="EE100" s="128"/>
      <c r="EF100" s="128"/>
      <c r="EG100" s="128"/>
      <c r="EH100" s="128"/>
      <c r="EI100" s="129"/>
      <c r="EJ100" s="129"/>
      <c r="EK100" s="129"/>
      <c r="EL100" s="127"/>
      <c r="EM100" s="120"/>
      <c r="EN100" s="120"/>
      <c r="EO100" s="129"/>
      <c r="EP100" s="129"/>
      <c r="EQ100" s="129"/>
      <c r="ER100" s="130"/>
      <c r="ES100" s="130"/>
      <c r="ET100" s="130"/>
      <c r="EU100" s="130"/>
      <c r="EV100" s="130"/>
      <c r="EW100" s="131"/>
      <c r="EX100" s="131"/>
      <c r="EY100" s="120"/>
      <c r="EZ100" s="120"/>
      <c r="FA100" s="127"/>
      <c r="FB100" s="117"/>
      <c r="FC100" s="132"/>
      <c r="FD100" s="132"/>
      <c r="FE100" s="120"/>
      <c r="FF100" s="120"/>
      <c r="FG100" s="123"/>
      <c r="FH100" s="123"/>
      <c r="FI100" s="134">
        <v>89</v>
      </c>
      <c r="FJ100" s="117"/>
      <c r="FK100" s="117">
        <v>89</v>
      </c>
      <c r="FL100" s="289"/>
      <c r="FM100" s="117"/>
      <c r="FN100" s="120"/>
      <c r="FO100" s="120"/>
      <c r="FP100" s="120"/>
      <c r="FQ100" s="120"/>
      <c r="FR100" s="142">
        <v>42193</v>
      </c>
      <c r="FS100" s="143">
        <v>39172</v>
      </c>
      <c r="FT100" s="16"/>
      <c r="FU100" s="16"/>
      <c r="FV100" s="16"/>
      <c r="FW100" s="16"/>
      <c r="FX100" s="16"/>
      <c r="FY100" s="16"/>
      <c r="FZ100" s="16"/>
      <c r="GA100" s="16"/>
      <c r="GB100" s="16"/>
    </row>
    <row r="101" spans="1:184" s="7" customFormat="1" ht="14.25">
      <c r="A101" s="314">
        <v>98</v>
      </c>
      <c r="B101" s="215" t="s">
        <v>428</v>
      </c>
      <c r="C101" s="172" t="s">
        <v>113</v>
      </c>
      <c r="D101" s="146">
        <v>36661</v>
      </c>
      <c r="E101" s="147" t="s">
        <v>313</v>
      </c>
      <c r="F101" s="108" t="s">
        <v>314</v>
      </c>
      <c r="G101" s="176" t="s">
        <v>315</v>
      </c>
      <c r="H101" s="110">
        <f>YEAR(FR101-D101)</f>
        <v>1915</v>
      </c>
      <c r="I101" s="111">
        <f>SUM(H101-1900)</f>
        <v>15</v>
      </c>
      <c r="J101" s="111">
        <f>IF(I101&gt;30,"",I101)</f>
        <v>15</v>
      </c>
      <c r="K101" s="110" t="e">
        <f>AVERAGE(L101:M101)</f>
        <v>#NUM!</v>
      </c>
      <c r="L101" s="112">
        <f>SUM(P101/O101)</f>
        <v>92</v>
      </c>
      <c r="M101" s="113" t="e">
        <f>AVERAGE(Q101:Z101)</f>
        <v>#NUM!</v>
      </c>
      <c r="N101" s="113" t="str">
        <f>IF(O101&lt;10,"No","Yes")</f>
        <v>No</v>
      </c>
      <c r="O101" s="114">
        <f>COUNT(AB101:FQ101)</f>
        <v>1</v>
      </c>
      <c r="P101" s="115">
        <f>SUM(AB101:FQ101)</f>
        <v>92</v>
      </c>
      <c r="Q101" s="113">
        <f>SMALL(AB101:FQ101,1)</f>
        <v>92</v>
      </c>
      <c r="R101" s="113" t="e">
        <f>SMALL(AB101:FQ101,2)</f>
        <v>#NUM!</v>
      </c>
      <c r="S101" s="113" t="e">
        <f>SMALL(AB101:FQ101,3)</f>
        <v>#NUM!</v>
      </c>
      <c r="T101" s="113" t="e">
        <f>SMALL(AB101:FQ101,4)</f>
        <v>#NUM!</v>
      </c>
      <c r="U101" s="113" t="e">
        <f>SMALL(AB101:FQ101,5)</f>
        <v>#NUM!</v>
      </c>
      <c r="V101" s="113" t="e">
        <f>SMALL(AB101:FQ101,6)</f>
        <v>#NUM!</v>
      </c>
      <c r="W101" s="113" t="e">
        <f>SMALL(AB101:FQ101,7)</f>
        <v>#NUM!</v>
      </c>
      <c r="X101" s="113" t="e">
        <f>SMALL(AB101:FQ101,8)</f>
        <v>#NUM!</v>
      </c>
      <c r="Y101" s="113" t="e">
        <f>SMALL(AB101:FQ101,9)</f>
        <v>#NUM!</v>
      </c>
      <c r="Z101" s="113" t="e">
        <f>SMALL(AB101:FQ101,10)</f>
        <v>#NUM!</v>
      </c>
      <c r="AA101" s="116">
        <f>SUM(O101/28)</f>
        <v>0.03571428571428571</v>
      </c>
      <c r="AB101" s="116"/>
      <c r="AC101" s="182"/>
      <c r="AD101" s="308"/>
      <c r="AE101" s="308"/>
      <c r="AF101" s="308"/>
      <c r="AG101" s="308"/>
      <c r="AH101" s="179"/>
      <c r="AI101" s="179"/>
      <c r="AJ101" s="308"/>
      <c r="AK101" s="308"/>
      <c r="AL101" s="308"/>
      <c r="AM101" s="308"/>
      <c r="AN101" s="308"/>
      <c r="AO101" s="181"/>
      <c r="AP101" s="181"/>
      <c r="AQ101" s="179"/>
      <c r="AR101" s="182"/>
      <c r="AS101" s="182"/>
      <c r="AT101" s="296"/>
      <c r="AU101" s="296"/>
      <c r="AV101" s="136"/>
      <c r="AW101" s="136"/>
      <c r="AX101" s="136"/>
      <c r="AY101" s="139"/>
      <c r="AZ101" s="139"/>
      <c r="BA101" s="135"/>
      <c r="BB101" s="135"/>
      <c r="BC101" s="138"/>
      <c r="BD101" s="138"/>
      <c r="BE101" s="138"/>
      <c r="BF101" s="138"/>
      <c r="BG101" s="137"/>
      <c r="BH101" s="137"/>
      <c r="BI101" s="296"/>
      <c r="BJ101" s="296"/>
      <c r="BK101" s="296"/>
      <c r="BL101" s="296"/>
      <c r="BM101" s="296"/>
      <c r="BN101" s="182"/>
      <c r="BO101" s="139"/>
      <c r="BP101" s="139"/>
      <c r="BQ101" s="139"/>
      <c r="BR101" s="139"/>
      <c r="BS101" s="139"/>
      <c r="BT101" s="139"/>
      <c r="BU101" s="191"/>
      <c r="BV101" s="191"/>
      <c r="BW101" s="139"/>
      <c r="BX101" s="139"/>
      <c r="BY101" s="179"/>
      <c r="BZ101" s="181"/>
      <c r="CA101" s="181"/>
      <c r="CB101" s="182"/>
      <c r="CC101" s="191"/>
      <c r="CD101" s="191"/>
      <c r="CE101" s="191"/>
      <c r="CF101" s="193"/>
      <c r="CG101" s="182"/>
      <c r="CH101" s="181"/>
      <c r="CI101" s="181"/>
      <c r="CJ101" s="182"/>
      <c r="CK101" s="190"/>
      <c r="CL101" s="190"/>
      <c r="CM101" s="190"/>
      <c r="CN101" s="190"/>
      <c r="CO101" s="179"/>
      <c r="CP101" s="179"/>
      <c r="CQ101" s="191"/>
      <c r="CR101" s="191"/>
      <c r="CS101" s="191"/>
      <c r="CT101" s="180"/>
      <c r="CU101" s="180"/>
      <c r="CV101" s="180"/>
      <c r="CW101" s="181"/>
      <c r="CX101" s="181"/>
      <c r="CY101" s="181"/>
      <c r="CZ101" s="181"/>
      <c r="DA101" s="121"/>
      <c r="DB101" s="121"/>
      <c r="DC101" s="181"/>
      <c r="DD101" s="181"/>
      <c r="DE101" s="181"/>
      <c r="DF101" s="181"/>
      <c r="DG101" s="338"/>
      <c r="DH101" s="338"/>
      <c r="DI101" s="338"/>
      <c r="DJ101" s="187"/>
      <c r="DK101" s="187"/>
      <c r="DL101" s="121"/>
      <c r="DM101" s="121"/>
      <c r="DN101" s="121"/>
      <c r="DO101" s="183"/>
      <c r="DP101" s="184"/>
      <c r="DQ101" s="185"/>
      <c r="DR101" s="186"/>
      <c r="DS101" s="181"/>
      <c r="DT101" s="181"/>
      <c r="DU101" s="187"/>
      <c r="DV101" s="179"/>
      <c r="DW101" s="181"/>
      <c r="DX101" s="181"/>
      <c r="DY101" s="187"/>
      <c r="DZ101" s="179"/>
      <c r="EA101" s="181"/>
      <c r="EB101" s="181"/>
      <c r="EC101" s="188"/>
      <c r="ED101" s="188"/>
      <c r="EE101" s="188"/>
      <c r="EF101" s="188"/>
      <c r="EG101" s="188"/>
      <c r="EH101" s="188"/>
      <c r="EI101" s="189"/>
      <c r="EJ101" s="189"/>
      <c r="EK101" s="189"/>
      <c r="EL101" s="179"/>
      <c r="EM101" s="181"/>
      <c r="EN101" s="181"/>
      <c r="EO101" s="189"/>
      <c r="EP101" s="189"/>
      <c r="EQ101" s="189"/>
      <c r="ER101" s="190"/>
      <c r="ES101" s="190"/>
      <c r="ET101" s="190"/>
      <c r="EU101" s="190"/>
      <c r="EV101" s="190"/>
      <c r="EW101" s="191"/>
      <c r="EX101" s="191"/>
      <c r="EY101" s="181"/>
      <c r="EZ101" s="181"/>
      <c r="FA101" s="179"/>
      <c r="FB101" s="179"/>
      <c r="FC101" s="132"/>
      <c r="FD101" s="132"/>
      <c r="FE101" s="181"/>
      <c r="FF101" s="181"/>
      <c r="FG101" s="184"/>
      <c r="FH101" s="184"/>
      <c r="FI101" s="192"/>
      <c r="FJ101" s="179"/>
      <c r="FK101" s="179"/>
      <c r="FL101" s="291"/>
      <c r="FM101" s="179">
        <v>92</v>
      </c>
      <c r="FN101" s="181"/>
      <c r="FO101" s="181"/>
      <c r="FP101" s="120"/>
      <c r="FQ101" s="120"/>
      <c r="FR101" s="142">
        <v>42193</v>
      </c>
      <c r="FS101" s="143">
        <v>39172</v>
      </c>
      <c r="FT101" s="14"/>
      <c r="FU101" s="14"/>
      <c r="FV101" s="14"/>
      <c r="FW101" s="14"/>
      <c r="FX101" s="14"/>
      <c r="FY101" s="14"/>
      <c r="FZ101" s="14"/>
      <c r="GA101" s="14"/>
      <c r="GB101" s="14"/>
    </row>
    <row r="102" spans="1:184" s="7" customFormat="1" ht="14.25">
      <c r="A102" s="314">
        <v>99</v>
      </c>
      <c r="B102" s="194" t="s">
        <v>218</v>
      </c>
      <c r="C102" s="255" t="s">
        <v>297</v>
      </c>
      <c r="D102" s="106">
        <v>36759</v>
      </c>
      <c r="E102" s="225">
        <v>824100850</v>
      </c>
      <c r="F102" s="108" t="s">
        <v>219</v>
      </c>
      <c r="G102" s="354" t="s">
        <v>7</v>
      </c>
      <c r="H102" s="110">
        <f>YEAR(FR102-D102)</f>
        <v>1914</v>
      </c>
      <c r="I102" s="111">
        <f>SUM(H102-1900)</f>
        <v>14</v>
      </c>
      <c r="J102" s="111">
        <f>IF(I102&gt;30,"",I102)</f>
        <v>14</v>
      </c>
      <c r="K102" s="110" t="e">
        <f>AVERAGE(L102:M102)</f>
        <v>#NUM!</v>
      </c>
      <c r="L102" s="112">
        <f>SUM(P102/O102)</f>
        <v>92.2</v>
      </c>
      <c r="M102" s="113" t="e">
        <f>AVERAGE(Q102:Z102)</f>
        <v>#NUM!</v>
      </c>
      <c r="N102" s="113" t="str">
        <f>IF(O102&lt;10,"No","Yes")</f>
        <v>No</v>
      </c>
      <c r="O102" s="114">
        <f>COUNT(AB102:FQ102)</f>
        <v>5</v>
      </c>
      <c r="P102" s="115">
        <f>SUM(AB102:FQ102)</f>
        <v>461</v>
      </c>
      <c r="Q102" s="113">
        <f>SMALL(AB102:FQ102,1)</f>
        <v>88</v>
      </c>
      <c r="R102" s="113">
        <f>SMALL(AB102:FQ102,2)</f>
        <v>88</v>
      </c>
      <c r="S102" s="113">
        <f>SMALL(AB102:FQ102,3)</f>
        <v>93</v>
      </c>
      <c r="T102" s="113">
        <f>SMALL(AB102:FQ102,4)</f>
        <v>94</v>
      </c>
      <c r="U102" s="113">
        <f>SMALL(AB102:FQ102,5)</f>
        <v>98</v>
      </c>
      <c r="V102" s="113" t="e">
        <f>SMALL(AB102:FQ102,6)</f>
        <v>#NUM!</v>
      </c>
      <c r="W102" s="113" t="e">
        <f>SMALL(AB102:FQ102,7)</f>
        <v>#NUM!</v>
      </c>
      <c r="X102" s="113" t="e">
        <f>SMALL(AB102:FQ102,8)</f>
        <v>#NUM!</v>
      </c>
      <c r="Y102" s="113" t="e">
        <f>SMALL(AB102:FQ102,9)</f>
        <v>#NUM!</v>
      </c>
      <c r="Z102" s="113" t="e">
        <f>SMALL(AB102:FQ102,10)</f>
        <v>#NUM!</v>
      </c>
      <c r="AA102" s="116">
        <f>SUM(O102/28)</f>
        <v>0.17857142857142858</v>
      </c>
      <c r="AB102" s="116"/>
      <c r="AC102" s="227"/>
      <c r="AD102" s="308"/>
      <c r="AE102" s="308"/>
      <c r="AF102" s="308"/>
      <c r="AG102" s="308"/>
      <c r="AH102" s="200"/>
      <c r="AI102" s="200"/>
      <c r="AJ102" s="308"/>
      <c r="AK102" s="308"/>
      <c r="AL102" s="308"/>
      <c r="AM102" s="308"/>
      <c r="AN102" s="308"/>
      <c r="AO102" s="201"/>
      <c r="AP102" s="201"/>
      <c r="AQ102" s="200"/>
      <c r="AR102" s="227"/>
      <c r="AS102" s="227"/>
      <c r="AT102" s="296"/>
      <c r="AU102" s="296"/>
      <c r="AV102" s="136"/>
      <c r="AW102" s="136"/>
      <c r="AX102" s="136"/>
      <c r="AY102" s="139"/>
      <c r="AZ102" s="139"/>
      <c r="BA102" s="135"/>
      <c r="BB102" s="135"/>
      <c r="BC102" s="138"/>
      <c r="BD102" s="138"/>
      <c r="BE102" s="138"/>
      <c r="BF102" s="138"/>
      <c r="BG102" s="137"/>
      <c r="BH102" s="137"/>
      <c r="BI102" s="296"/>
      <c r="BJ102" s="296"/>
      <c r="BK102" s="296"/>
      <c r="BL102" s="296"/>
      <c r="BM102" s="296"/>
      <c r="BN102" s="227"/>
      <c r="BO102" s="139"/>
      <c r="BP102" s="139"/>
      <c r="BQ102" s="139"/>
      <c r="BR102" s="139"/>
      <c r="BS102" s="139"/>
      <c r="BT102" s="139"/>
      <c r="BU102" s="235"/>
      <c r="BV102" s="235"/>
      <c r="BW102" s="139"/>
      <c r="BX102" s="139"/>
      <c r="BY102" s="200"/>
      <c r="BZ102" s="201"/>
      <c r="CA102" s="201"/>
      <c r="CB102" s="227"/>
      <c r="CC102" s="235"/>
      <c r="CD102" s="235"/>
      <c r="CE102" s="235"/>
      <c r="CF102" s="237"/>
      <c r="CG102" s="227"/>
      <c r="CH102" s="201"/>
      <c r="CI102" s="201"/>
      <c r="CJ102" s="227"/>
      <c r="CK102" s="234"/>
      <c r="CL102" s="234"/>
      <c r="CM102" s="234"/>
      <c r="CN102" s="234"/>
      <c r="CO102" s="200">
        <v>88</v>
      </c>
      <c r="CP102" s="200">
        <v>88</v>
      </c>
      <c r="CQ102" s="235"/>
      <c r="CR102" s="235"/>
      <c r="CS102" s="235"/>
      <c r="CT102" s="226"/>
      <c r="CU102" s="226"/>
      <c r="CV102" s="226"/>
      <c r="CW102" s="201"/>
      <c r="CX102" s="201"/>
      <c r="CY102" s="201"/>
      <c r="CZ102" s="201"/>
      <c r="DA102" s="121"/>
      <c r="DB102" s="121"/>
      <c r="DC102" s="201"/>
      <c r="DD102" s="201"/>
      <c r="DE102" s="201"/>
      <c r="DF102" s="201"/>
      <c r="DG102" s="342"/>
      <c r="DH102" s="342"/>
      <c r="DI102" s="342"/>
      <c r="DJ102" s="231"/>
      <c r="DK102" s="231"/>
      <c r="DL102" s="121"/>
      <c r="DM102" s="121"/>
      <c r="DN102" s="121"/>
      <c r="DO102" s="229"/>
      <c r="DP102" s="230"/>
      <c r="DQ102" s="254"/>
      <c r="DR102" s="254"/>
      <c r="DS102" s="201"/>
      <c r="DT102" s="201"/>
      <c r="DU102" s="231"/>
      <c r="DV102" s="200"/>
      <c r="DW102" s="201"/>
      <c r="DX102" s="201"/>
      <c r="DY102" s="231"/>
      <c r="DZ102" s="200">
        <v>94</v>
      </c>
      <c r="EA102" s="201"/>
      <c r="EB102" s="201"/>
      <c r="EC102" s="232"/>
      <c r="ED102" s="232"/>
      <c r="EE102" s="232"/>
      <c r="EF102" s="232"/>
      <c r="EG102" s="232"/>
      <c r="EH102" s="232"/>
      <c r="EI102" s="233"/>
      <c r="EJ102" s="233"/>
      <c r="EK102" s="233"/>
      <c r="EL102" s="200">
        <v>93</v>
      </c>
      <c r="EM102" s="201"/>
      <c r="EN102" s="201"/>
      <c r="EO102" s="233"/>
      <c r="EP102" s="233"/>
      <c r="EQ102" s="233"/>
      <c r="ER102" s="234"/>
      <c r="ES102" s="234"/>
      <c r="ET102" s="234"/>
      <c r="EU102" s="234"/>
      <c r="EV102" s="234"/>
      <c r="EW102" s="235"/>
      <c r="EX102" s="235"/>
      <c r="EY102" s="201"/>
      <c r="EZ102" s="201"/>
      <c r="FA102" s="200"/>
      <c r="FB102" s="200"/>
      <c r="FC102" s="132"/>
      <c r="FD102" s="132"/>
      <c r="FE102" s="201"/>
      <c r="FF102" s="201"/>
      <c r="FG102" s="230"/>
      <c r="FH102" s="230"/>
      <c r="FI102" s="236"/>
      <c r="FJ102" s="200"/>
      <c r="FK102" s="200"/>
      <c r="FL102" s="292">
        <v>98</v>
      </c>
      <c r="FM102" s="200"/>
      <c r="FN102" s="201"/>
      <c r="FO102" s="201"/>
      <c r="FP102" s="181"/>
      <c r="FQ102" s="181"/>
      <c r="FR102" s="142">
        <v>42193</v>
      </c>
      <c r="FS102" s="143">
        <v>39172</v>
      </c>
      <c r="FT102" s="14"/>
      <c r="FU102" s="14"/>
      <c r="FV102" s="14"/>
      <c r="FW102" s="14"/>
      <c r="FX102" s="14"/>
      <c r="FY102" s="14"/>
      <c r="FZ102" s="14"/>
      <c r="GA102" s="14"/>
      <c r="GB102" s="14"/>
    </row>
    <row r="103" spans="1:184" s="7" customFormat="1" ht="14.25">
      <c r="A103" s="314">
        <v>100</v>
      </c>
      <c r="B103" s="194" t="s">
        <v>523</v>
      </c>
      <c r="C103" s="195" t="s">
        <v>114</v>
      </c>
      <c r="D103" s="146">
        <v>37322</v>
      </c>
      <c r="E103" s="147" t="s">
        <v>524</v>
      </c>
      <c r="F103" s="357" t="s">
        <v>525</v>
      </c>
      <c r="G103" s="109" t="s">
        <v>10</v>
      </c>
      <c r="H103" s="110">
        <f>YEAR(FR103-D103)</f>
        <v>1913</v>
      </c>
      <c r="I103" s="111">
        <f>SUM(H103-1900)</f>
        <v>13</v>
      </c>
      <c r="J103" s="111">
        <f>IF(I103&gt;30,"",I103)</f>
        <v>13</v>
      </c>
      <c r="K103" s="110" t="e">
        <f>AVERAGE(L103:M103)</f>
        <v>#NUM!</v>
      </c>
      <c r="L103" s="112">
        <f>SUM(P103/O103)</f>
        <v>92.5</v>
      </c>
      <c r="M103" s="113" t="e">
        <f>AVERAGE(Q103:V103)</f>
        <v>#NUM!</v>
      </c>
      <c r="N103" s="113" t="str">
        <f>IF(O103&lt;6,"No","Yes")</f>
        <v>No</v>
      </c>
      <c r="O103" s="114">
        <f>COUNT(AB103:FQ103)</f>
        <v>2</v>
      </c>
      <c r="P103" s="115">
        <f>SUM(AB103:FQ103)</f>
        <v>185</v>
      </c>
      <c r="Q103" s="113">
        <f>SMALL(AB103:FQ103,1)</f>
        <v>90</v>
      </c>
      <c r="R103" s="113">
        <f>SMALL(AB103:FQ103,2)</f>
        <v>95</v>
      </c>
      <c r="S103" s="113" t="e">
        <f>SMALL(AB103:FQ103,3)</f>
        <v>#NUM!</v>
      </c>
      <c r="T103" s="113" t="e">
        <f>SMALL(AB103:FQ103,4)</f>
        <v>#NUM!</v>
      </c>
      <c r="U103" s="113" t="e">
        <f>SMALL(AB103:FQ103,5)</f>
        <v>#NUM!</v>
      </c>
      <c r="V103" s="113" t="e">
        <f>SMALL(AB103:FQ103,6)</f>
        <v>#NUM!</v>
      </c>
      <c r="W103" s="113" t="e">
        <f>SMALL(AB103:FQ103,7)</f>
        <v>#NUM!</v>
      </c>
      <c r="X103" s="113" t="e">
        <f>SMALL(AB103:FQ103,8)</f>
        <v>#NUM!</v>
      </c>
      <c r="Y103" s="113" t="e">
        <f>SMALL(AB103:FQ103,9)</f>
        <v>#NUM!</v>
      </c>
      <c r="Z103" s="113" t="e">
        <f>SMALL(AB103:FQ103,10)</f>
        <v>#NUM!</v>
      </c>
      <c r="AA103" s="116">
        <f>SUM(O103/28)</f>
        <v>0.07142857142857142</v>
      </c>
      <c r="AB103" s="116"/>
      <c r="AC103" s="182"/>
      <c r="AD103" s="308"/>
      <c r="AE103" s="308"/>
      <c r="AF103" s="308"/>
      <c r="AG103" s="308"/>
      <c r="AH103" s="179"/>
      <c r="AI103" s="179"/>
      <c r="AJ103" s="308"/>
      <c r="AK103" s="308"/>
      <c r="AL103" s="308"/>
      <c r="AM103" s="308"/>
      <c r="AN103" s="308"/>
      <c r="AO103" s="181"/>
      <c r="AP103" s="181"/>
      <c r="AQ103" s="179"/>
      <c r="AR103" s="182"/>
      <c r="AS103" s="182"/>
      <c r="AT103" s="296"/>
      <c r="AU103" s="296"/>
      <c r="AV103" s="136"/>
      <c r="AW103" s="136"/>
      <c r="AX103" s="136"/>
      <c r="AY103" s="139"/>
      <c r="AZ103" s="139"/>
      <c r="BA103" s="135"/>
      <c r="BB103" s="135"/>
      <c r="BC103" s="138"/>
      <c r="BD103" s="138"/>
      <c r="BE103" s="138"/>
      <c r="BF103" s="138"/>
      <c r="BG103" s="137">
        <v>95</v>
      </c>
      <c r="BH103" s="137">
        <v>90</v>
      </c>
      <c r="BI103" s="296"/>
      <c r="BJ103" s="296"/>
      <c r="BK103" s="296"/>
      <c r="BL103" s="296"/>
      <c r="BM103" s="296"/>
      <c r="BN103" s="182"/>
      <c r="BO103" s="139"/>
      <c r="BP103" s="139"/>
      <c r="BQ103" s="139"/>
      <c r="BR103" s="139"/>
      <c r="BS103" s="139"/>
      <c r="BT103" s="139"/>
      <c r="BU103" s="191"/>
      <c r="BV103" s="191"/>
      <c r="BW103" s="139"/>
      <c r="BX103" s="139"/>
      <c r="BY103" s="179"/>
      <c r="BZ103" s="181"/>
      <c r="CA103" s="181"/>
      <c r="CB103" s="182"/>
      <c r="CC103" s="191"/>
      <c r="CD103" s="191"/>
      <c r="CE103" s="191"/>
      <c r="CF103" s="193"/>
      <c r="CG103" s="182"/>
      <c r="CH103" s="181"/>
      <c r="CI103" s="181"/>
      <c r="CJ103" s="182"/>
      <c r="CK103" s="190"/>
      <c r="CL103" s="190"/>
      <c r="CM103" s="190"/>
      <c r="CN103" s="190"/>
      <c r="CO103" s="179"/>
      <c r="CP103" s="179"/>
      <c r="CQ103" s="191"/>
      <c r="CR103" s="191"/>
      <c r="CS103" s="191"/>
      <c r="CT103" s="180"/>
      <c r="CU103" s="180"/>
      <c r="CV103" s="180"/>
      <c r="CW103" s="181"/>
      <c r="CX103" s="181"/>
      <c r="CY103" s="181"/>
      <c r="CZ103" s="181"/>
      <c r="DA103" s="121"/>
      <c r="DB103" s="121"/>
      <c r="DC103" s="181"/>
      <c r="DD103" s="181"/>
      <c r="DE103" s="181"/>
      <c r="DF103" s="181"/>
      <c r="DG103" s="338"/>
      <c r="DH103" s="338"/>
      <c r="DI103" s="338"/>
      <c r="DJ103" s="187"/>
      <c r="DK103" s="187"/>
      <c r="DL103" s="121"/>
      <c r="DM103" s="121"/>
      <c r="DN103" s="121"/>
      <c r="DO103" s="183"/>
      <c r="DP103" s="184"/>
      <c r="DQ103" s="214"/>
      <c r="DR103" s="186"/>
      <c r="DS103" s="181"/>
      <c r="DT103" s="181"/>
      <c r="DU103" s="187"/>
      <c r="DV103" s="179"/>
      <c r="DW103" s="181"/>
      <c r="DX103" s="181"/>
      <c r="DY103" s="187"/>
      <c r="DZ103" s="179"/>
      <c r="EA103" s="181"/>
      <c r="EB103" s="181"/>
      <c r="EC103" s="188"/>
      <c r="ED103" s="188"/>
      <c r="EE103" s="188"/>
      <c r="EF103" s="188"/>
      <c r="EG103" s="188"/>
      <c r="EH103" s="188"/>
      <c r="EI103" s="189"/>
      <c r="EJ103" s="189"/>
      <c r="EK103" s="189"/>
      <c r="EL103" s="179"/>
      <c r="EM103" s="181"/>
      <c r="EN103" s="181"/>
      <c r="EO103" s="189"/>
      <c r="EP103" s="189"/>
      <c r="EQ103" s="189"/>
      <c r="ER103" s="190"/>
      <c r="ES103" s="190"/>
      <c r="ET103" s="190"/>
      <c r="EU103" s="190"/>
      <c r="EV103" s="190"/>
      <c r="EW103" s="191"/>
      <c r="EX103" s="191"/>
      <c r="EY103" s="181"/>
      <c r="EZ103" s="181"/>
      <c r="FA103" s="179"/>
      <c r="FB103" s="179"/>
      <c r="FC103" s="132"/>
      <c r="FD103" s="132"/>
      <c r="FE103" s="181"/>
      <c r="FF103" s="181"/>
      <c r="FG103" s="184"/>
      <c r="FH103" s="184"/>
      <c r="FI103" s="192"/>
      <c r="FJ103" s="179"/>
      <c r="FK103" s="179"/>
      <c r="FL103" s="291"/>
      <c r="FM103" s="179"/>
      <c r="FN103" s="181"/>
      <c r="FO103" s="181"/>
      <c r="FP103" s="181"/>
      <c r="FQ103" s="181"/>
      <c r="FR103" s="142">
        <v>42193</v>
      </c>
      <c r="FS103" s="143">
        <v>39172</v>
      </c>
      <c r="FT103" s="14"/>
      <c r="FU103" s="14"/>
      <c r="FV103" s="14"/>
      <c r="FW103" s="14"/>
      <c r="FX103" s="14"/>
      <c r="FY103" s="14"/>
      <c r="FZ103" s="14"/>
      <c r="GA103" s="14"/>
      <c r="GB103" s="14"/>
    </row>
    <row r="104" spans="1:184" s="7" customFormat="1" ht="14.25">
      <c r="A104" s="314">
        <v>101</v>
      </c>
      <c r="B104" s="248" t="s">
        <v>317</v>
      </c>
      <c r="C104" s="249" t="s">
        <v>114</v>
      </c>
      <c r="D104" s="106">
        <v>36729</v>
      </c>
      <c r="E104" s="107" t="s">
        <v>313</v>
      </c>
      <c r="F104" s="108" t="s">
        <v>314</v>
      </c>
      <c r="G104" s="176" t="s">
        <v>315</v>
      </c>
      <c r="H104" s="110">
        <f>YEAR(FR104-D104)</f>
        <v>1914</v>
      </c>
      <c r="I104" s="111">
        <f>SUM(H104-1900)</f>
        <v>14</v>
      </c>
      <c r="J104" s="111">
        <f>IF(I104&gt;30,"",I104)</f>
        <v>14</v>
      </c>
      <c r="K104" s="110" t="e">
        <f>AVERAGE(L104:M104)</f>
        <v>#NUM!</v>
      </c>
      <c r="L104" s="112">
        <f>SUM(P104/O104)</f>
        <v>93.16666666666667</v>
      </c>
      <c r="M104" s="113" t="e">
        <f>AVERAGE(Q104:Z104)</f>
        <v>#NUM!</v>
      </c>
      <c r="N104" s="113" t="str">
        <f>IF(O104&lt;10,"No","Yes")</f>
        <v>No</v>
      </c>
      <c r="O104" s="114">
        <f>COUNT(AB104:FQ104)</f>
        <v>6</v>
      </c>
      <c r="P104" s="115">
        <f>SUM(AB104:FQ104)</f>
        <v>559</v>
      </c>
      <c r="Q104" s="113">
        <f>SMALL(AB104:FQ104,1)</f>
        <v>86</v>
      </c>
      <c r="R104" s="113">
        <f>SMALL(AB104:FQ104,2)</f>
        <v>88</v>
      </c>
      <c r="S104" s="113">
        <f>SMALL(AB104:FQ104,3)</f>
        <v>90</v>
      </c>
      <c r="T104" s="113">
        <f>SMALL(AB104:FQ104,4)</f>
        <v>94</v>
      </c>
      <c r="U104" s="113">
        <f>SMALL(AB104:FQ104,5)</f>
        <v>98</v>
      </c>
      <c r="V104" s="113">
        <f>SMALL(AB104:FQ104,6)</f>
        <v>103</v>
      </c>
      <c r="W104" s="113" t="e">
        <f>SMALL(AB104:FQ104,7)</f>
        <v>#NUM!</v>
      </c>
      <c r="X104" s="113" t="e">
        <f>SMALL(AB104:FQ104,8)</f>
        <v>#NUM!</v>
      </c>
      <c r="Y104" s="113" t="e">
        <f>SMALL(AB104:FQ104,9)</f>
        <v>#NUM!</v>
      </c>
      <c r="Z104" s="113" t="e">
        <f>SMALL(AB104:FQ104,10)</f>
        <v>#NUM!</v>
      </c>
      <c r="AA104" s="116">
        <f>SUM(O104/28)</f>
        <v>0.21428571428571427</v>
      </c>
      <c r="AB104" s="116"/>
      <c r="AC104" s="140"/>
      <c r="AD104" s="308"/>
      <c r="AE104" s="308"/>
      <c r="AF104" s="308"/>
      <c r="AG104" s="308"/>
      <c r="AH104" s="117"/>
      <c r="AI104" s="133"/>
      <c r="AJ104" s="308"/>
      <c r="AK104" s="308"/>
      <c r="AL104" s="308"/>
      <c r="AM104" s="308"/>
      <c r="AN104" s="308"/>
      <c r="AO104" s="120"/>
      <c r="AP104" s="120"/>
      <c r="AQ104" s="133"/>
      <c r="AR104" s="140"/>
      <c r="AS104" s="140"/>
      <c r="AT104" s="296"/>
      <c r="AU104" s="296"/>
      <c r="AV104" s="136"/>
      <c r="AW104" s="136"/>
      <c r="AX104" s="136"/>
      <c r="AY104" s="139"/>
      <c r="AZ104" s="139"/>
      <c r="BA104" s="135"/>
      <c r="BB104" s="135"/>
      <c r="BC104" s="138"/>
      <c r="BD104" s="138"/>
      <c r="BE104" s="138"/>
      <c r="BF104" s="138"/>
      <c r="BG104" s="137"/>
      <c r="BH104" s="137"/>
      <c r="BI104" s="296"/>
      <c r="BJ104" s="296"/>
      <c r="BK104" s="296"/>
      <c r="BL104" s="296"/>
      <c r="BM104" s="296"/>
      <c r="BN104" s="140"/>
      <c r="BO104" s="139"/>
      <c r="BP104" s="139"/>
      <c r="BQ104" s="139"/>
      <c r="BR104" s="139"/>
      <c r="BS104" s="139"/>
      <c r="BT104" s="139"/>
      <c r="BU104" s="131"/>
      <c r="BV104" s="131"/>
      <c r="BW104" s="139"/>
      <c r="BX104" s="139"/>
      <c r="BY104" s="118"/>
      <c r="BZ104" s="120"/>
      <c r="CA104" s="120"/>
      <c r="CB104" s="140"/>
      <c r="CC104" s="131"/>
      <c r="CD104" s="131"/>
      <c r="CE104" s="131"/>
      <c r="CF104" s="141"/>
      <c r="CG104" s="140"/>
      <c r="CH104" s="120"/>
      <c r="CI104" s="120"/>
      <c r="CJ104" s="140"/>
      <c r="CK104" s="130"/>
      <c r="CL104" s="130"/>
      <c r="CM104" s="130"/>
      <c r="CN104" s="130"/>
      <c r="CO104" s="117"/>
      <c r="CP104" s="118">
        <v>94</v>
      </c>
      <c r="CQ104" s="351"/>
      <c r="CR104" s="351"/>
      <c r="CS104" s="351"/>
      <c r="CT104" s="119"/>
      <c r="CU104" s="119"/>
      <c r="CV104" s="119"/>
      <c r="CW104" s="120"/>
      <c r="CX104" s="120"/>
      <c r="CY104" s="120"/>
      <c r="CZ104" s="120"/>
      <c r="DA104" s="121"/>
      <c r="DB104" s="121"/>
      <c r="DC104" s="120"/>
      <c r="DD104" s="120"/>
      <c r="DE104" s="120"/>
      <c r="DF104" s="120"/>
      <c r="DG104" s="337"/>
      <c r="DH104" s="337"/>
      <c r="DI104" s="337"/>
      <c r="DJ104" s="282"/>
      <c r="DK104" s="282"/>
      <c r="DL104" s="121"/>
      <c r="DM104" s="121"/>
      <c r="DN104" s="121"/>
      <c r="DO104" s="122"/>
      <c r="DP104" s="123"/>
      <c r="DQ104" s="124"/>
      <c r="DR104" s="125"/>
      <c r="DS104" s="120"/>
      <c r="DT104" s="120"/>
      <c r="DU104" s="126"/>
      <c r="DV104" s="127"/>
      <c r="DW104" s="120"/>
      <c r="DX104" s="120"/>
      <c r="DY104" s="126"/>
      <c r="DZ104" s="127"/>
      <c r="EA104" s="120"/>
      <c r="EB104" s="120"/>
      <c r="EC104" s="128"/>
      <c r="ED104" s="128"/>
      <c r="EE104" s="128"/>
      <c r="EF104" s="128"/>
      <c r="EG104" s="128"/>
      <c r="EH104" s="128"/>
      <c r="EI104" s="129"/>
      <c r="EJ104" s="129"/>
      <c r="EK104" s="129"/>
      <c r="EL104" s="127"/>
      <c r="EM104" s="120"/>
      <c r="EN104" s="120"/>
      <c r="EO104" s="129"/>
      <c r="EP104" s="129"/>
      <c r="EQ104" s="129"/>
      <c r="ER104" s="130"/>
      <c r="ES104" s="130"/>
      <c r="ET104" s="130"/>
      <c r="EU104" s="130"/>
      <c r="EV104" s="130"/>
      <c r="EW104" s="131"/>
      <c r="EX104" s="131"/>
      <c r="EY104" s="120"/>
      <c r="EZ104" s="120"/>
      <c r="FA104" s="127"/>
      <c r="FB104" s="117">
        <v>98</v>
      </c>
      <c r="FC104" s="242"/>
      <c r="FD104" s="242"/>
      <c r="FE104" s="120"/>
      <c r="FF104" s="120"/>
      <c r="FG104" s="123"/>
      <c r="FH104" s="123"/>
      <c r="FI104" s="134">
        <v>86</v>
      </c>
      <c r="FJ104" s="117">
        <v>88</v>
      </c>
      <c r="FK104" s="117">
        <v>90</v>
      </c>
      <c r="FL104" s="289"/>
      <c r="FM104" s="117">
        <v>103</v>
      </c>
      <c r="FN104" s="120"/>
      <c r="FO104" s="120"/>
      <c r="FP104" s="120"/>
      <c r="FQ104" s="120"/>
      <c r="FR104" s="142">
        <v>42193</v>
      </c>
      <c r="FS104" s="143">
        <v>39172</v>
      </c>
      <c r="FT104" s="14"/>
      <c r="FU104" s="14"/>
      <c r="FV104" s="14"/>
      <c r="FW104" s="14"/>
      <c r="FX104" s="14"/>
      <c r="FY104" s="14"/>
      <c r="FZ104" s="14"/>
      <c r="GA104" s="14"/>
      <c r="GB104" s="14"/>
    </row>
    <row r="105" spans="1:184" s="7" customFormat="1" ht="14.25" customHeight="1">
      <c r="A105" s="314">
        <v>102</v>
      </c>
      <c r="B105" s="218" t="s">
        <v>545</v>
      </c>
      <c r="C105" s="219" t="s">
        <v>118</v>
      </c>
      <c r="D105" s="106">
        <v>38646</v>
      </c>
      <c r="E105" s="107" t="s">
        <v>546</v>
      </c>
      <c r="F105" s="108" t="s">
        <v>360</v>
      </c>
      <c r="G105" s="176" t="s">
        <v>166</v>
      </c>
      <c r="H105" s="110">
        <f>YEAR(FR105-D105)</f>
        <v>1909</v>
      </c>
      <c r="I105" s="111">
        <f>SUM(H105-1900)</f>
        <v>9</v>
      </c>
      <c r="J105" s="111">
        <f>IF(I105&gt;30,"",I105)</f>
        <v>9</v>
      </c>
      <c r="K105" s="110" t="e">
        <f>AVERAGE(L105:M105)</f>
        <v>#NUM!</v>
      </c>
      <c r="L105" s="112">
        <f>SUM(P105/O105)</f>
        <v>93.33333333333333</v>
      </c>
      <c r="M105" s="113" t="e">
        <f>AVERAGE(Q105:V105)</f>
        <v>#NUM!</v>
      </c>
      <c r="N105" s="113" t="str">
        <f>IF(O105&lt;10,"No","Yes")</f>
        <v>No</v>
      </c>
      <c r="O105" s="114">
        <f>COUNT(AB105:FQ105)</f>
        <v>3</v>
      </c>
      <c r="P105" s="115">
        <f>SUM(AB105:FQ105)</f>
        <v>280</v>
      </c>
      <c r="Q105" s="113">
        <f>SMALL(AB105:FQ105,1)</f>
        <v>91</v>
      </c>
      <c r="R105" s="113">
        <f>SMALL(AB105:FQ105,2)</f>
        <v>93</v>
      </c>
      <c r="S105" s="113">
        <f>SMALL(AB105:FQ105,3)</f>
        <v>96</v>
      </c>
      <c r="T105" s="113" t="e">
        <f>SMALL(AB105:FQ105,4)</f>
        <v>#NUM!</v>
      </c>
      <c r="U105" s="113" t="e">
        <f>SMALL(AB105:FQ105,5)</f>
        <v>#NUM!</v>
      </c>
      <c r="V105" s="113" t="e">
        <f>SMALL(AB105:FQ105,6)</f>
        <v>#NUM!</v>
      </c>
      <c r="W105" s="113" t="e">
        <f>SMALL(AB105:FQ105,7)</f>
        <v>#NUM!</v>
      </c>
      <c r="X105" s="113" t="e">
        <f>SMALL(AB105:FQ105,8)</f>
        <v>#NUM!</v>
      </c>
      <c r="Y105" s="113" t="e">
        <f>SMALL(AB105:FQ105,9)</f>
        <v>#NUM!</v>
      </c>
      <c r="Z105" s="113" t="e">
        <f>SMALL(AB105:FQ105,10)</f>
        <v>#NUM!</v>
      </c>
      <c r="AA105" s="116">
        <f>SUM(O105/28)</f>
        <v>0.10714285714285714</v>
      </c>
      <c r="AB105" s="116"/>
      <c r="AC105" s="140"/>
      <c r="AD105" s="308"/>
      <c r="AE105" s="308"/>
      <c r="AF105" s="308"/>
      <c r="AG105" s="308"/>
      <c r="AH105" s="117">
        <v>91</v>
      </c>
      <c r="AI105" s="133"/>
      <c r="AJ105" s="308">
        <v>93</v>
      </c>
      <c r="AK105" s="308">
        <v>96</v>
      </c>
      <c r="AL105" s="308"/>
      <c r="AM105" s="308"/>
      <c r="AN105" s="308"/>
      <c r="AO105" s="120"/>
      <c r="AP105" s="120"/>
      <c r="AQ105" s="133"/>
      <c r="AR105" s="140"/>
      <c r="AS105" s="140"/>
      <c r="AT105" s="296"/>
      <c r="AU105" s="296"/>
      <c r="AV105" s="136"/>
      <c r="AW105" s="136"/>
      <c r="AX105" s="136"/>
      <c r="AY105" s="139"/>
      <c r="AZ105" s="139"/>
      <c r="BA105" s="135"/>
      <c r="BB105" s="135"/>
      <c r="BC105" s="138"/>
      <c r="BD105" s="138"/>
      <c r="BE105" s="138"/>
      <c r="BF105" s="138"/>
      <c r="BG105" s="137"/>
      <c r="BH105" s="137"/>
      <c r="BI105" s="296"/>
      <c r="BJ105" s="296"/>
      <c r="BK105" s="296"/>
      <c r="BL105" s="296"/>
      <c r="BM105" s="296"/>
      <c r="BN105" s="140"/>
      <c r="BO105" s="139"/>
      <c r="BP105" s="139"/>
      <c r="BQ105" s="139"/>
      <c r="BR105" s="139"/>
      <c r="BS105" s="139"/>
      <c r="BT105" s="139"/>
      <c r="BU105" s="131"/>
      <c r="BV105" s="131"/>
      <c r="BW105" s="139"/>
      <c r="BX105" s="139"/>
      <c r="BY105" s="118"/>
      <c r="BZ105" s="120"/>
      <c r="CA105" s="120"/>
      <c r="CB105" s="140"/>
      <c r="CC105" s="131"/>
      <c r="CD105" s="131"/>
      <c r="CE105" s="131"/>
      <c r="CF105" s="141"/>
      <c r="CG105" s="140"/>
      <c r="CH105" s="120"/>
      <c r="CI105" s="120"/>
      <c r="CJ105" s="140"/>
      <c r="CK105" s="130"/>
      <c r="CL105" s="130"/>
      <c r="CM105" s="130"/>
      <c r="CN105" s="130"/>
      <c r="CO105" s="117"/>
      <c r="CP105" s="118"/>
      <c r="CQ105" s="351"/>
      <c r="CR105" s="351"/>
      <c r="CS105" s="351"/>
      <c r="CT105" s="119"/>
      <c r="CU105" s="119"/>
      <c r="CV105" s="119"/>
      <c r="CW105" s="120"/>
      <c r="CX105" s="120"/>
      <c r="CY105" s="120"/>
      <c r="CZ105" s="120"/>
      <c r="DA105" s="121"/>
      <c r="DB105" s="121"/>
      <c r="DC105" s="120"/>
      <c r="DD105" s="120"/>
      <c r="DE105" s="120"/>
      <c r="DF105" s="120"/>
      <c r="DG105" s="337"/>
      <c r="DH105" s="337"/>
      <c r="DI105" s="337"/>
      <c r="DJ105" s="282"/>
      <c r="DK105" s="282"/>
      <c r="DL105" s="121"/>
      <c r="DM105" s="121"/>
      <c r="DN105" s="121"/>
      <c r="DO105" s="122"/>
      <c r="DP105" s="123"/>
      <c r="DQ105" s="124"/>
      <c r="DR105" s="125"/>
      <c r="DS105" s="120"/>
      <c r="DT105" s="120"/>
      <c r="DU105" s="126"/>
      <c r="DV105" s="127"/>
      <c r="DW105" s="120"/>
      <c r="DX105" s="120"/>
      <c r="DY105" s="126"/>
      <c r="DZ105" s="127"/>
      <c r="EA105" s="120"/>
      <c r="EB105" s="120"/>
      <c r="EC105" s="128"/>
      <c r="ED105" s="128"/>
      <c r="EE105" s="128"/>
      <c r="EF105" s="128"/>
      <c r="EG105" s="128"/>
      <c r="EH105" s="128"/>
      <c r="EI105" s="129"/>
      <c r="EJ105" s="129"/>
      <c r="EK105" s="129"/>
      <c r="EL105" s="127"/>
      <c r="EM105" s="120"/>
      <c r="EN105" s="120"/>
      <c r="EO105" s="129"/>
      <c r="EP105" s="129"/>
      <c r="EQ105" s="129"/>
      <c r="ER105" s="130"/>
      <c r="ES105" s="130"/>
      <c r="ET105" s="130"/>
      <c r="EU105" s="130"/>
      <c r="EV105" s="130"/>
      <c r="EW105" s="131"/>
      <c r="EX105" s="131"/>
      <c r="EY105" s="120"/>
      <c r="EZ105" s="120"/>
      <c r="FA105" s="127"/>
      <c r="FB105" s="117"/>
      <c r="FC105" s="132"/>
      <c r="FD105" s="132"/>
      <c r="FE105" s="120"/>
      <c r="FF105" s="120"/>
      <c r="FG105" s="123"/>
      <c r="FH105" s="123"/>
      <c r="FI105" s="134"/>
      <c r="FJ105" s="117"/>
      <c r="FK105" s="117"/>
      <c r="FL105" s="289"/>
      <c r="FM105" s="117"/>
      <c r="FN105" s="120"/>
      <c r="FO105" s="120"/>
      <c r="FP105" s="120"/>
      <c r="FQ105" s="120"/>
      <c r="FR105" s="142">
        <v>42193</v>
      </c>
      <c r="FS105" s="143">
        <v>39172</v>
      </c>
      <c r="FT105" s="14"/>
      <c r="FU105" s="14"/>
      <c r="FV105" s="14"/>
      <c r="FW105" s="14"/>
      <c r="FX105" s="14"/>
      <c r="FY105" s="14"/>
      <c r="FZ105" s="14"/>
      <c r="GA105" s="14"/>
      <c r="GB105" s="14"/>
    </row>
    <row r="106" spans="1:184" s="7" customFormat="1" ht="14.25">
      <c r="A106" s="314">
        <v>103</v>
      </c>
      <c r="B106" s="197" t="s">
        <v>126</v>
      </c>
      <c r="C106" s="198" t="s">
        <v>106</v>
      </c>
      <c r="D106" s="106">
        <v>35833</v>
      </c>
      <c r="E106" s="107" t="s">
        <v>236</v>
      </c>
      <c r="F106" s="240" t="s">
        <v>127</v>
      </c>
      <c r="G106" s="176" t="s">
        <v>121</v>
      </c>
      <c r="H106" s="110">
        <f>YEAR(FR106-D106)</f>
        <v>1917</v>
      </c>
      <c r="I106" s="111">
        <f>SUM(H106-1900)</f>
        <v>17</v>
      </c>
      <c r="J106" s="111">
        <f>IF(I106&gt;30,"",I106)</f>
        <v>17</v>
      </c>
      <c r="K106" s="110" t="e">
        <f>AVERAGE(L106:M106)</f>
        <v>#NUM!</v>
      </c>
      <c r="L106" s="112">
        <f>SUM(P106/O106)</f>
        <v>93.4</v>
      </c>
      <c r="M106" s="113" t="e">
        <f>AVERAGE(Q106:Z106)</f>
        <v>#NUM!</v>
      </c>
      <c r="N106" s="113" t="str">
        <f>IF(O106&lt;10,"No","Yes")</f>
        <v>No</v>
      </c>
      <c r="O106" s="114">
        <f>COUNT(AB106:FQ106)</f>
        <v>5</v>
      </c>
      <c r="P106" s="115">
        <f>SUM(AB106:FQ106)</f>
        <v>467</v>
      </c>
      <c r="Q106" s="113">
        <f>SMALL(AB106:FQ106,1)</f>
        <v>85</v>
      </c>
      <c r="R106" s="113">
        <f>SMALL(AB106:FQ106,2)</f>
        <v>93</v>
      </c>
      <c r="S106" s="113">
        <f>SMALL(AB106:FQ106,3)</f>
        <v>95</v>
      </c>
      <c r="T106" s="113">
        <f>SMALL(AB106:FQ106,4)</f>
        <v>97</v>
      </c>
      <c r="U106" s="113">
        <f>SMALL(AB106:FQ106,5)</f>
        <v>97</v>
      </c>
      <c r="V106" s="113" t="e">
        <f>SMALL(AB106:FQ106,6)</f>
        <v>#NUM!</v>
      </c>
      <c r="W106" s="113" t="e">
        <f>SMALL(AB106:FQ106,7)</f>
        <v>#NUM!</v>
      </c>
      <c r="X106" s="113" t="e">
        <f>SMALL(AB106:FQ106,8)</f>
        <v>#NUM!</v>
      </c>
      <c r="Y106" s="113" t="e">
        <f>SMALL(AB106:FQ106,9)</f>
        <v>#NUM!</v>
      </c>
      <c r="Z106" s="113" t="e">
        <f>SMALL(AB106:FQ106,10)</f>
        <v>#NUM!</v>
      </c>
      <c r="AA106" s="116">
        <f>SUM(O106/28)</f>
        <v>0.17857142857142858</v>
      </c>
      <c r="AB106" s="116"/>
      <c r="AC106" s="140"/>
      <c r="AD106" s="308"/>
      <c r="AE106" s="308"/>
      <c r="AF106" s="308"/>
      <c r="AG106" s="308"/>
      <c r="AH106" s="117"/>
      <c r="AI106" s="133"/>
      <c r="AJ106" s="308"/>
      <c r="AK106" s="308"/>
      <c r="AL106" s="308"/>
      <c r="AM106" s="308"/>
      <c r="AN106" s="308"/>
      <c r="AO106" s="120"/>
      <c r="AP106" s="120"/>
      <c r="AQ106" s="133"/>
      <c r="AR106" s="140"/>
      <c r="AS106" s="140"/>
      <c r="AT106" s="296"/>
      <c r="AU106" s="296"/>
      <c r="AV106" s="136"/>
      <c r="AW106" s="136"/>
      <c r="AX106" s="136"/>
      <c r="AY106" s="139"/>
      <c r="AZ106" s="139"/>
      <c r="BA106" s="135"/>
      <c r="BB106" s="135"/>
      <c r="BC106" s="138"/>
      <c r="BD106" s="138"/>
      <c r="BE106" s="138"/>
      <c r="BF106" s="138"/>
      <c r="BG106" s="137"/>
      <c r="BH106" s="137"/>
      <c r="BI106" s="296"/>
      <c r="BJ106" s="296"/>
      <c r="BK106" s="296"/>
      <c r="BL106" s="296"/>
      <c r="BM106" s="296"/>
      <c r="BN106" s="140"/>
      <c r="BO106" s="139"/>
      <c r="BP106" s="139"/>
      <c r="BQ106" s="139"/>
      <c r="BR106" s="139"/>
      <c r="BS106" s="139"/>
      <c r="BT106" s="139"/>
      <c r="BU106" s="131"/>
      <c r="BV106" s="131"/>
      <c r="BW106" s="139"/>
      <c r="BX106" s="139"/>
      <c r="BY106" s="118"/>
      <c r="BZ106" s="120"/>
      <c r="CA106" s="120"/>
      <c r="CB106" s="140"/>
      <c r="CC106" s="131"/>
      <c r="CD106" s="131"/>
      <c r="CE106" s="131"/>
      <c r="CF106" s="141"/>
      <c r="CG106" s="140">
        <v>85</v>
      </c>
      <c r="CH106" s="120"/>
      <c r="CI106" s="120"/>
      <c r="CJ106" s="140">
        <v>97</v>
      </c>
      <c r="CK106" s="130"/>
      <c r="CL106" s="130"/>
      <c r="CM106" s="130"/>
      <c r="CN106" s="130"/>
      <c r="CO106" s="117"/>
      <c r="CP106" s="118"/>
      <c r="CQ106" s="351"/>
      <c r="CR106" s="351"/>
      <c r="CS106" s="351"/>
      <c r="CT106" s="119"/>
      <c r="CU106" s="119"/>
      <c r="CV106" s="119"/>
      <c r="CW106" s="120"/>
      <c r="CX106" s="120"/>
      <c r="CY106" s="120"/>
      <c r="CZ106" s="120"/>
      <c r="DA106" s="121"/>
      <c r="DB106" s="121"/>
      <c r="DC106" s="120"/>
      <c r="DD106" s="120"/>
      <c r="DE106" s="120"/>
      <c r="DF106" s="120"/>
      <c r="DG106" s="337"/>
      <c r="DH106" s="337"/>
      <c r="DI106" s="337"/>
      <c r="DJ106" s="282"/>
      <c r="DK106" s="282"/>
      <c r="DL106" s="121"/>
      <c r="DM106" s="121"/>
      <c r="DN106" s="121"/>
      <c r="DO106" s="122"/>
      <c r="DP106" s="123"/>
      <c r="DQ106" s="124"/>
      <c r="DR106" s="125"/>
      <c r="DS106" s="120"/>
      <c r="DT106" s="120"/>
      <c r="DU106" s="126"/>
      <c r="DV106" s="127">
        <v>93</v>
      </c>
      <c r="DW106" s="120"/>
      <c r="DX106" s="120"/>
      <c r="DY106" s="126"/>
      <c r="DZ106" s="127">
        <v>95</v>
      </c>
      <c r="EA106" s="120"/>
      <c r="EB106" s="120"/>
      <c r="EC106" s="128"/>
      <c r="ED106" s="128"/>
      <c r="EE106" s="128"/>
      <c r="EF106" s="128"/>
      <c r="EG106" s="128"/>
      <c r="EH106" s="128"/>
      <c r="EI106" s="129"/>
      <c r="EJ106" s="129"/>
      <c r="EK106" s="129"/>
      <c r="EL106" s="127"/>
      <c r="EM106" s="120"/>
      <c r="EN106" s="120"/>
      <c r="EO106" s="129"/>
      <c r="EP106" s="129"/>
      <c r="EQ106" s="129"/>
      <c r="ER106" s="130"/>
      <c r="ES106" s="130"/>
      <c r="ET106" s="130"/>
      <c r="EU106" s="130"/>
      <c r="EV106" s="130"/>
      <c r="EW106" s="131"/>
      <c r="EX106" s="131"/>
      <c r="EY106" s="120"/>
      <c r="EZ106" s="120"/>
      <c r="FA106" s="127"/>
      <c r="FB106" s="117"/>
      <c r="FC106" s="132"/>
      <c r="FD106" s="132"/>
      <c r="FE106" s="120"/>
      <c r="FF106" s="120"/>
      <c r="FG106" s="123"/>
      <c r="FH106" s="123"/>
      <c r="FI106" s="134"/>
      <c r="FJ106" s="117"/>
      <c r="FK106" s="117">
        <v>97</v>
      </c>
      <c r="FL106" s="289"/>
      <c r="FM106" s="117"/>
      <c r="FN106" s="120"/>
      <c r="FO106" s="120"/>
      <c r="FP106" s="201"/>
      <c r="FQ106" s="201"/>
      <c r="FR106" s="142">
        <v>42193</v>
      </c>
      <c r="FS106" s="143">
        <v>39172</v>
      </c>
      <c r="FT106" s="14"/>
      <c r="FU106" s="14"/>
      <c r="FV106" s="14"/>
      <c r="FW106" s="14"/>
      <c r="FX106" s="14"/>
      <c r="FY106" s="14"/>
      <c r="FZ106" s="14"/>
      <c r="GA106" s="14"/>
      <c r="GB106" s="14"/>
    </row>
    <row r="107" spans="1:184" s="7" customFormat="1" ht="14.25" customHeight="1">
      <c r="A107" s="314">
        <v>104</v>
      </c>
      <c r="B107" s="239" t="s">
        <v>222</v>
      </c>
      <c r="C107" s="250" t="s">
        <v>99</v>
      </c>
      <c r="D107" s="106">
        <v>35757</v>
      </c>
      <c r="E107" s="262">
        <v>781808387</v>
      </c>
      <c r="F107" s="108" t="s">
        <v>257</v>
      </c>
      <c r="G107" s="151" t="s">
        <v>121</v>
      </c>
      <c r="H107" s="110">
        <f>YEAR(FR107-D107)</f>
        <v>1917</v>
      </c>
      <c r="I107" s="111">
        <f>SUM(H107-1900)</f>
        <v>17</v>
      </c>
      <c r="J107" s="111">
        <f>IF(I107&gt;30,"",I107)</f>
        <v>17</v>
      </c>
      <c r="K107" s="110" t="e">
        <f>AVERAGE(L107:M107)</f>
        <v>#NUM!</v>
      </c>
      <c r="L107" s="112">
        <f>SUM(P107/O107)</f>
        <v>93.6</v>
      </c>
      <c r="M107" s="113" t="e">
        <f>AVERAGE(Q107:Z107)</f>
        <v>#NUM!</v>
      </c>
      <c r="N107" s="113" t="str">
        <f>IF(O107&lt;10,"No","Yes")</f>
        <v>No</v>
      </c>
      <c r="O107" s="114">
        <f>COUNT(AB107:FQ107)</f>
        <v>5</v>
      </c>
      <c r="P107" s="115">
        <f>SUM(AB107:FQ107)</f>
        <v>468</v>
      </c>
      <c r="Q107" s="113">
        <f>SMALL(AB107:FQ107,1)</f>
        <v>87</v>
      </c>
      <c r="R107" s="113">
        <f>SMALL(AB107:FQ107,2)</f>
        <v>89</v>
      </c>
      <c r="S107" s="113">
        <f>SMALL(AB107:FQ107,3)</f>
        <v>92</v>
      </c>
      <c r="T107" s="113">
        <f>SMALL(AB107:FQ107,4)</f>
        <v>95</v>
      </c>
      <c r="U107" s="113">
        <f>SMALL(AB107:FQ107,5)</f>
        <v>105</v>
      </c>
      <c r="V107" s="113" t="e">
        <f>SMALL(AB107:FQ107,6)</f>
        <v>#NUM!</v>
      </c>
      <c r="W107" s="113" t="e">
        <f>SMALL(AB107:FQ107,7)</f>
        <v>#NUM!</v>
      </c>
      <c r="X107" s="113" t="e">
        <f>SMALL(AB107:FQ107,8)</f>
        <v>#NUM!</v>
      </c>
      <c r="Y107" s="113" t="e">
        <f>SMALL(AB107:FQ107,9)</f>
        <v>#NUM!</v>
      </c>
      <c r="Z107" s="113" t="e">
        <f>SMALL(AB107:FQ107,10)</f>
        <v>#NUM!</v>
      </c>
      <c r="AA107" s="116">
        <f>SUM(O107/28)</f>
        <v>0.17857142857142858</v>
      </c>
      <c r="AB107" s="116"/>
      <c r="AC107" s="227"/>
      <c r="AD107" s="308"/>
      <c r="AE107" s="308"/>
      <c r="AF107" s="308"/>
      <c r="AG107" s="308"/>
      <c r="AH107" s="200"/>
      <c r="AI107" s="200"/>
      <c r="AJ107" s="308"/>
      <c r="AK107" s="308"/>
      <c r="AL107" s="308"/>
      <c r="AM107" s="308"/>
      <c r="AN107" s="308"/>
      <c r="AO107" s="201"/>
      <c r="AP107" s="201"/>
      <c r="AQ107" s="200"/>
      <c r="AR107" s="227"/>
      <c r="AS107" s="227"/>
      <c r="AT107" s="296"/>
      <c r="AU107" s="296"/>
      <c r="AV107" s="136"/>
      <c r="AW107" s="136"/>
      <c r="AX107" s="136"/>
      <c r="AY107" s="139"/>
      <c r="AZ107" s="139"/>
      <c r="BA107" s="135"/>
      <c r="BB107" s="135"/>
      <c r="BC107" s="138"/>
      <c r="BD107" s="138"/>
      <c r="BE107" s="138"/>
      <c r="BF107" s="138"/>
      <c r="BG107" s="137"/>
      <c r="BH107" s="137"/>
      <c r="BI107" s="296"/>
      <c r="BJ107" s="296"/>
      <c r="BK107" s="296"/>
      <c r="BL107" s="296"/>
      <c r="BM107" s="296"/>
      <c r="BN107" s="227"/>
      <c r="BO107" s="139"/>
      <c r="BP107" s="139"/>
      <c r="BQ107" s="139"/>
      <c r="BR107" s="139"/>
      <c r="BS107" s="139"/>
      <c r="BT107" s="139"/>
      <c r="BU107" s="235"/>
      <c r="BV107" s="235"/>
      <c r="BW107" s="139"/>
      <c r="BX107" s="139"/>
      <c r="BY107" s="200"/>
      <c r="BZ107" s="201"/>
      <c r="CA107" s="201"/>
      <c r="CB107" s="227"/>
      <c r="CC107" s="235"/>
      <c r="CD107" s="235"/>
      <c r="CE107" s="235"/>
      <c r="CF107" s="237"/>
      <c r="CG107" s="227"/>
      <c r="CH107" s="201"/>
      <c r="CI107" s="201"/>
      <c r="CJ107" s="227"/>
      <c r="CK107" s="234"/>
      <c r="CL107" s="234"/>
      <c r="CM107" s="234"/>
      <c r="CN107" s="234"/>
      <c r="CO107" s="200"/>
      <c r="CP107" s="200"/>
      <c r="CQ107" s="235"/>
      <c r="CR107" s="235"/>
      <c r="CS107" s="235"/>
      <c r="CT107" s="226"/>
      <c r="CU107" s="226"/>
      <c r="CV107" s="226"/>
      <c r="CW107" s="201"/>
      <c r="CX107" s="201"/>
      <c r="CY107" s="201"/>
      <c r="CZ107" s="201"/>
      <c r="DA107" s="121"/>
      <c r="DB107" s="121"/>
      <c r="DC107" s="201"/>
      <c r="DD107" s="201"/>
      <c r="DE107" s="201"/>
      <c r="DF107" s="201"/>
      <c r="DG107" s="342"/>
      <c r="DH107" s="342"/>
      <c r="DI107" s="342"/>
      <c r="DJ107" s="231"/>
      <c r="DK107" s="231"/>
      <c r="DL107" s="121"/>
      <c r="DM107" s="121"/>
      <c r="DN107" s="121"/>
      <c r="DO107" s="229"/>
      <c r="DP107" s="230"/>
      <c r="DQ107" s="254"/>
      <c r="DR107" s="254"/>
      <c r="DS107" s="201"/>
      <c r="DT107" s="201"/>
      <c r="DU107" s="231"/>
      <c r="DV107" s="200">
        <v>92</v>
      </c>
      <c r="DW107" s="201"/>
      <c r="DX107" s="201"/>
      <c r="DY107" s="231"/>
      <c r="DZ107" s="200"/>
      <c r="EA107" s="201"/>
      <c r="EB107" s="201"/>
      <c r="EC107" s="232"/>
      <c r="ED107" s="232"/>
      <c r="EE107" s="232"/>
      <c r="EF107" s="232"/>
      <c r="EG107" s="232"/>
      <c r="EH107" s="232"/>
      <c r="EI107" s="233"/>
      <c r="EJ107" s="233"/>
      <c r="EK107" s="233"/>
      <c r="EL107" s="200">
        <v>95</v>
      </c>
      <c r="EM107" s="201"/>
      <c r="EN107" s="201"/>
      <c r="EO107" s="233"/>
      <c r="EP107" s="233"/>
      <c r="EQ107" s="233"/>
      <c r="ER107" s="234"/>
      <c r="ES107" s="234"/>
      <c r="ET107" s="234"/>
      <c r="EU107" s="234"/>
      <c r="EV107" s="234"/>
      <c r="EW107" s="235"/>
      <c r="EX107" s="235"/>
      <c r="EY107" s="201"/>
      <c r="EZ107" s="201"/>
      <c r="FA107" s="200">
        <v>105</v>
      </c>
      <c r="FB107" s="200"/>
      <c r="FC107" s="132"/>
      <c r="FD107" s="132"/>
      <c r="FE107" s="201"/>
      <c r="FF107" s="201"/>
      <c r="FG107" s="230"/>
      <c r="FH107" s="230"/>
      <c r="FI107" s="236"/>
      <c r="FJ107" s="200">
        <v>89</v>
      </c>
      <c r="FK107" s="200">
        <v>87</v>
      </c>
      <c r="FL107" s="292"/>
      <c r="FM107" s="200"/>
      <c r="FN107" s="201"/>
      <c r="FO107" s="201"/>
      <c r="FP107" s="181"/>
      <c r="FQ107" s="181"/>
      <c r="FR107" s="142">
        <v>42193</v>
      </c>
      <c r="FS107" s="143">
        <v>39172</v>
      </c>
      <c r="FT107" s="14"/>
      <c r="FU107" s="14"/>
      <c r="FV107" s="14"/>
      <c r="FW107" s="14"/>
      <c r="FX107" s="14"/>
      <c r="FY107" s="14"/>
      <c r="FZ107" s="14"/>
      <c r="GA107" s="14"/>
      <c r="GB107" s="14"/>
    </row>
    <row r="108" spans="1:184" s="7" customFormat="1" ht="14.25">
      <c r="A108" s="314">
        <v>105</v>
      </c>
      <c r="B108" s="204" t="s">
        <v>400</v>
      </c>
      <c r="C108" s="105" t="s">
        <v>113</v>
      </c>
      <c r="D108" s="106">
        <v>36043</v>
      </c>
      <c r="E108" s="261" t="s">
        <v>401</v>
      </c>
      <c r="F108" s="108" t="s">
        <v>402</v>
      </c>
      <c r="G108" s="245" t="s">
        <v>15</v>
      </c>
      <c r="H108" s="110">
        <f>YEAR(FR108-D108)</f>
        <v>1916</v>
      </c>
      <c r="I108" s="111">
        <f>SUM(H108-1900)</f>
        <v>16</v>
      </c>
      <c r="J108" s="111">
        <f>IF(I108&gt;30,"",I108)</f>
        <v>16</v>
      </c>
      <c r="K108" s="110" t="e">
        <f>AVERAGE(L108:M108)</f>
        <v>#NUM!</v>
      </c>
      <c r="L108" s="112">
        <f>SUM(P108/O108)</f>
        <v>93.75</v>
      </c>
      <c r="M108" s="113" t="e">
        <f>AVERAGE(Q108:Z108)</f>
        <v>#NUM!</v>
      </c>
      <c r="N108" s="113" t="str">
        <f>IF(O108&lt;10,"No","Yes")</f>
        <v>No</v>
      </c>
      <c r="O108" s="114">
        <f>COUNT(AB108:FQ108)</f>
        <v>4</v>
      </c>
      <c r="P108" s="115">
        <f>SUM(AB108:FQ108)</f>
        <v>375</v>
      </c>
      <c r="Q108" s="113">
        <f>SMALL(AB108:FQ108,1)</f>
        <v>88</v>
      </c>
      <c r="R108" s="113">
        <f>SMALL(AB108:FQ108,2)</f>
        <v>94</v>
      </c>
      <c r="S108" s="113">
        <f>SMALL(AB108:FQ108,3)</f>
        <v>96</v>
      </c>
      <c r="T108" s="113">
        <f>SMALL(AB108:FQ108,4)</f>
        <v>97</v>
      </c>
      <c r="U108" s="113" t="e">
        <f>SMALL(AB108:FQ108,5)</f>
        <v>#NUM!</v>
      </c>
      <c r="V108" s="113" t="e">
        <f>SMALL(AB108:FQ108,6)</f>
        <v>#NUM!</v>
      </c>
      <c r="W108" s="113" t="e">
        <f>SMALL(AB108:FQ108,7)</f>
        <v>#NUM!</v>
      </c>
      <c r="X108" s="113" t="e">
        <f>SMALL(AB108:FQ108,8)</f>
        <v>#NUM!</v>
      </c>
      <c r="Y108" s="113" t="e">
        <f>SMALL(AB108:FQ108,9)</f>
        <v>#NUM!</v>
      </c>
      <c r="Z108" s="113" t="e">
        <f>SMALL(AB108:FQ108,10)</f>
        <v>#NUM!</v>
      </c>
      <c r="AA108" s="116">
        <f>SUM(O108/28)</f>
        <v>0.14285714285714285</v>
      </c>
      <c r="AB108" s="116"/>
      <c r="AC108" s="140"/>
      <c r="AD108" s="308"/>
      <c r="AE108" s="308"/>
      <c r="AF108" s="308"/>
      <c r="AG108" s="308"/>
      <c r="AH108" s="117"/>
      <c r="AI108" s="133"/>
      <c r="AJ108" s="308"/>
      <c r="AK108" s="308"/>
      <c r="AL108" s="308"/>
      <c r="AM108" s="308"/>
      <c r="AN108" s="308"/>
      <c r="AO108" s="120"/>
      <c r="AP108" s="120"/>
      <c r="AQ108" s="133"/>
      <c r="AR108" s="140"/>
      <c r="AS108" s="140"/>
      <c r="AT108" s="296"/>
      <c r="AU108" s="296"/>
      <c r="AV108" s="136"/>
      <c r="AW108" s="136"/>
      <c r="AX108" s="136"/>
      <c r="AY108" s="139"/>
      <c r="AZ108" s="139"/>
      <c r="BA108" s="135"/>
      <c r="BB108" s="135"/>
      <c r="BC108" s="138"/>
      <c r="BD108" s="138"/>
      <c r="BE108" s="138"/>
      <c r="BF108" s="138"/>
      <c r="BG108" s="137"/>
      <c r="BH108" s="137"/>
      <c r="BI108" s="296"/>
      <c r="BJ108" s="296"/>
      <c r="BK108" s="296"/>
      <c r="BL108" s="296"/>
      <c r="BM108" s="296"/>
      <c r="BN108" s="140"/>
      <c r="BO108" s="139"/>
      <c r="BP108" s="139"/>
      <c r="BQ108" s="139"/>
      <c r="BR108" s="139"/>
      <c r="BS108" s="139"/>
      <c r="BT108" s="139"/>
      <c r="BU108" s="131"/>
      <c r="BV108" s="131"/>
      <c r="BW108" s="139"/>
      <c r="BX108" s="139"/>
      <c r="BY108" s="118">
        <v>96</v>
      </c>
      <c r="BZ108" s="120"/>
      <c r="CA108" s="120"/>
      <c r="CB108" s="140"/>
      <c r="CC108" s="131"/>
      <c r="CD108" s="131"/>
      <c r="CE108" s="131"/>
      <c r="CF108" s="141"/>
      <c r="CG108" s="140"/>
      <c r="CH108" s="120"/>
      <c r="CI108" s="120"/>
      <c r="CJ108" s="140"/>
      <c r="CK108" s="130"/>
      <c r="CL108" s="130"/>
      <c r="CM108" s="130"/>
      <c r="CN108" s="130"/>
      <c r="CO108" s="117"/>
      <c r="CP108" s="118"/>
      <c r="CQ108" s="351"/>
      <c r="CR108" s="351"/>
      <c r="CS108" s="351"/>
      <c r="CT108" s="119"/>
      <c r="CU108" s="119"/>
      <c r="CV108" s="119"/>
      <c r="CW108" s="120"/>
      <c r="CX108" s="120"/>
      <c r="CY108" s="120"/>
      <c r="CZ108" s="120"/>
      <c r="DA108" s="121"/>
      <c r="DB108" s="121"/>
      <c r="DC108" s="120"/>
      <c r="DD108" s="120"/>
      <c r="DE108" s="120"/>
      <c r="DF108" s="120"/>
      <c r="DG108" s="337"/>
      <c r="DH108" s="337"/>
      <c r="DI108" s="337"/>
      <c r="DJ108" s="282"/>
      <c r="DK108" s="282"/>
      <c r="DL108" s="121"/>
      <c r="DM108" s="121"/>
      <c r="DN108" s="121"/>
      <c r="DO108" s="122"/>
      <c r="DP108" s="123"/>
      <c r="DQ108" s="124"/>
      <c r="DR108" s="125"/>
      <c r="DS108" s="120"/>
      <c r="DT108" s="120"/>
      <c r="DU108" s="126"/>
      <c r="DV108" s="127">
        <v>88</v>
      </c>
      <c r="DW108" s="120"/>
      <c r="DX108" s="120"/>
      <c r="DY108" s="126"/>
      <c r="DZ108" s="127"/>
      <c r="EA108" s="120"/>
      <c r="EB108" s="120"/>
      <c r="EC108" s="128"/>
      <c r="ED108" s="128"/>
      <c r="EE108" s="128"/>
      <c r="EF108" s="128"/>
      <c r="EG108" s="128"/>
      <c r="EH108" s="128"/>
      <c r="EI108" s="129"/>
      <c r="EJ108" s="129"/>
      <c r="EK108" s="129"/>
      <c r="EL108" s="127">
        <v>97</v>
      </c>
      <c r="EM108" s="120"/>
      <c r="EN108" s="120"/>
      <c r="EO108" s="129"/>
      <c r="EP108" s="129"/>
      <c r="EQ108" s="129"/>
      <c r="ER108" s="130"/>
      <c r="ES108" s="130"/>
      <c r="ET108" s="130"/>
      <c r="EU108" s="130"/>
      <c r="EV108" s="130"/>
      <c r="EW108" s="131"/>
      <c r="EX108" s="131"/>
      <c r="EY108" s="120"/>
      <c r="EZ108" s="120"/>
      <c r="FA108" s="127"/>
      <c r="FB108" s="117"/>
      <c r="FC108" s="132"/>
      <c r="FD108" s="132"/>
      <c r="FE108" s="120"/>
      <c r="FF108" s="120"/>
      <c r="FG108" s="123"/>
      <c r="FH108" s="123"/>
      <c r="FI108" s="134"/>
      <c r="FJ108" s="117"/>
      <c r="FK108" s="117"/>
      <c r="FL108" s="289">
        <v>94</v>
      </c>
      <c r="FM108" s="117"/>
      <c r="FN108" s="120"/>
      <c r="FO108" s="120"/>
      <c r="FP108" s="120"/>
      <c r="FQ108" s="120"/>
      <c r="FR108" s="142">
        <v>42193</v>
      </c>
      <c r="FS108" s="143">
        <v>39172</v>
      </c>
      <c r="FT108" s="14"/>
      <c r="FU108" s="14"/>
      <c r="FV108" s="14"/>
      <c r="FW108" s="14"/>
      <c r="FX108" s="14"/>
      <c r="FY108" s="14"/>
      <c r="FZ108" s="14"/>
      <c r="GA108" s="14"/>
      <c r="GB108" s="14"/>
    </row>
    <row r="109" spans="1:184" s="7" customFormat="1" ht="14.25" customHeight="1">
      <c r="A109" s="314">
        <v>106</v>
      </c>
      <c r="B109" s="194" t="s">
        <v>213</v>
      </c>
      <c r="C109" s="255" t="s">
        <v>297</v>
      </c>
      <c r="D109" s="106">
        <v>36873</v>
      </c>
      <c r="E109" s="225">
        <v>781808387</v>
      </c>
      <c r="F109" s="108" t="s">
        <v>207</v>
      </c>
      <c r="G109" s="354" t="s">
        <v>9</v>
      </c>
      <c r="H109" s="110">
        <f>YEAR(FR109-D109)</f>
        <v>1914</v>
      </c>
      <c r="I109" s="111">
        <f>SUM(H109-1900)</f>
        <v>14</v>
      </c>
      <c r="J109" s="111">
        <f>IF(I109&gt;30,"",I109)</f>
        <v>14</v>
      </c>
      <c r="K109" s="110" t="e">
        <f>AVERAGE(L109:M109)</f>
        <v>#NUM!</v>
      </c>
      <c r="L109" s="112">
        <f>SUM(P109/O109)</f>
        <v>94</v>
      </c>
      <c r="M109" s="113" t="e">
        <f>AVERAGE(Q109:Z109)</f>
        <v>#NUM!</v>
      </c>
      <c r="N109" s="113" t="str">
        <f>IF(O109&lt;10,"No","Yes")</f>
        <v>No</v>
      </c>
      <c r="O109" s="114">
        <f>COUNT(AB109:FQ109)</f>
        <v>1</v>
      </c>
      <c r="P109" s="115">
        <f>SUM(AB109:FQ109)</f>
        <v>94</v>
      </c>
      <c r="Q109" s="113">
        <f>SMALL(AB109:FQ109,1)</f>
        <v>94</v>
      </c>
      <c r="R109" s="113" t="e">
        <f>SMALL(AB109:FQ109,2)</f>
        <v>#NUM!</v>
      </c>
      <c r="S109" s="113" t="e">
        <f>SMALL(AB109:FQ109,3)</f>
        <v>#NUM!</v>
      </c>
      <c r="T109" s="113" t="e">
        <f>SMALL(AB109:FQ109,4)</f>
        <v>#NUM!</v>
      </c>
      <c r="U109" s="113" t="e">
        <f>SMALL(AB109:FQ109,5)</f>
        <v>#NUM!</v>
      </c>
      <c r="V109" s="113" t="e">
        <f>SMALL(AB109:FQ109,6)</f>
        <v>#NUM!</v>
      </c>
      <c r="W109" s="113" t="e">
        <f>SMALL(AB109:FQ109,7)</f>
        <v>#NUM!</v>
      </c>
      <c r="X109" s="113" t="e">
        <f>SMALL(AB109:FQ109,8)</f>
        <v>#NUM!</v>
      </c>
      <c r="Y109" s="113" t="e">
        <f>SMALL(AB109:FQ109,9)</f>
        <v>#NUM!</v>
      </c>
      <c r="Z109" s="113" t="e">
        <f>SMALL(AB109:FQ109,10)</f>
        <v>#NUM!</v>
      </c>
      <c r="AA109" s="116">
        <f>SUM(O109/28)</f>
        <v>0.03571428571428571</v>
      </c>
      <c r="AB109" s="116"/>
      <c r="AC109" s="227"/>
      <c r="AD109" s="308"/>
      <c r="AE109" s="308"/>
      <c r="AF109" s="308"/>
      <c r="AG109" s="308"/>
      <c r="AH109" s="200"/>
      <c r="AI109" s="200"/>
      <c r="AJ109" s="308"/>
      <c r="AK109" s="308"/>
      <c r="AL109" s="308"/>
      <c r="AM109" s="308"/>
      <c r="AN109" s="308"/>
      <c r="AO109" s="201"/>
      <c r="AP109" s="201"/>
      <c r="AQ109" s="200"/>
      <c r="AR109" s="227"/>
      <c r="AS109" s="227"/>
      <c r="AT109" s="296"/>
      <c r="AU109" s="296"/>
      <c r="AV109" s="136"/>
      <c r="AW109" s="136"/>
      <c r="AX109" s="136"/>
      <c r="AY109" s="139"/>
      <c r="AZ109" s="139"/>
      <c r="BA109" s="135"/>
      <c r="BB109" s="135"/>
      <c r="BC109" s="138"/>
      <c r="BD109" s="138"/>
      <c r="BE109" s="138"/>
      <c r="BF109" s="138"/>
      <c r="BG109" s="137"/>
      <c r="BH109" s="137"/>
      <c r="BI109" s="296"/>
      <c r="BJ109" s="296"/>
      <c r="BK109" s="296"/>
      <c r="BL109" s="296"/>
      <c r="BM109" s="296"/>
      <c r="BN109" s="227"/>
      <c r="BO109" s="139"/>
      <c r="BP109" s="139"/>
      <c r="BQ109" s="139"/>
      <c r="BR109" s="139"/>
      <c r="BS109" s="139"/>
      <c r="BT109" s="139"/>
      <c r="BU109" s="235"/>
      <c r="BV109" s="235"/>
      <c r="BW109" s="139"/>
      <c r="BX109" s="139"/>
      <c r="BY109" s="200"/>
      <c r="BZ109" s="201"/>
      <c r="CA109" s="201"/>
      <c r="CB109" s="227"/>
      <c r="CC109" s="235"/>
      <c r="CD109" s="235"/>
      <c r="CE109" s="235"/>
      <c r="CF109" s="237"/>
      <c r="CG109" s="227"/>
      <c r="CH109" s="201"/>
      <c r="CI109" s="201"/>
      <c r="CJ109" s="227">
        <v>94</v>
      </c>
      <c r="CK109" s="234"/>
      <c r="CL109" s="234"/>
      <c r="CM109" s="234"/>
      <c r="CN109" s="234"/>
      <c r="CO109" s="200"/>
      <c r="CP109" s="200"/>
      <c r="CQ109" s="235"/>
      <c r="CR109" s="235"/>
      <c r="CS109" s="235"/>
      <c r="CT109" s="226"/>
      <c r="CU109" s="226"/>
      <c r="CV109" s="226"/>
      <c r="CW109" s="201"/>
      <c r="CX109" s="201"/>
      <c r="CY109" s="201"/>
      <c r="CZ109" s="201"/>
      <c r="DA109" s="121"/>
      <c r="DB109" s="121"/>
      <c r="DC109" s="201"/>
      <c r="DD109" s="201"/>
      <c r="DE109" s="201"/>
      <c r="DF109" s="201"/>
      <c r="DG109" s="342"/>
      <c r="DH109" s="342"/>
      <c r="DI109" s="342"/>
      <c r="DJ109" s="231"/>
      <c r="DK109" s="231"/>
      <c r="DL109" s="121"/>
      <c r="DM109" s="121"/>
      <c r="DN109" s="121"/>
      <c r="DO109" s="229"/>
      <c r="DP109" s="230"/>
      <c r="DQ109" s="254"/>
      <c r="DR109" s="254"/>
      <c r="DS109" s="201"/>
      <c r="DT109" s="201"/>
      <c r="DU109" s="231"/>
      <c r="DV109" s="200"/>
      <c r="DW109" s="201"/>
      <c r="DX109" s="201"/>
      <c r="DY109" s="231"/>
      <c r="DZ109" s="200"/>
      <c r="EA109" s="201"/>
      <c r="EB109" s="201"/>
      <c r="EC109" s="232"/>
      <c r="ED109" s="232"/>
      <c r="EE109" s="232"/>
      <c r="EF109" s="232"/>
      <c r="EG109" s="232"/>
      <c r="EH109" s="232"/>
      <c r="EI109" s="233"/>
      <c r="EJ109" s="233"/>
      <c r="EK109" s="233"/>
      <c r="EL109" s="200"/>
      <c r="EM109" s="201"/>
      <c r="EN109" s="201"/>
      <c r="EO109" s="233"/>
      <c r="EP109" s="233"/>
      <c r="EQ109" s="233"/>
      <c r="ER109" s="234"/>
      <c r="ES109" s="234"/>
      <c r="ET109" s="234"/>
      <c r="EU109" s="234"/>
      <c r="EV109" s="234"/>
      <c r="EW109" s="235"/>
      <c r="EX109" s="235"/>
      <c r="EY109" s="201"/>
      <c r="EZ109" s="201"/>
      <c r="FA109" s="200"/>
      <c r="FB109" s="200"/>
      <c r="FC109" s="132"/>
      <c r="FD109" s="132"/>
      <c r="FE109" s="201"/>
      <c r="FF109" s="201"/>
      <c r="FG109" s="230"/>
      <c r="FH109" s="230"/>
      <c r="FI109" s="236"/>
      <c r="FJ109" s="200"/>
      <c r="FK109" s="200"/>
      <c r="FL109" s="292"/>
      <c r="FM109" s="200"/>
      <c r="FN109" s="201"/>
      <c r="FO109" s="201"/>
      <c r="FP109" s="201"/>
      <c r="FQ109" s="201"/>
      <c r="FR109" s="142">
        <v>42193</v>
      </c>
      <c r="FS109" s="143">
        <v>39172</v>
      </c>
      <c r="FT109" s="14"/>
      <c r="FU109" s="14"/>
      <c r="FV109" s="14"/>
      <c r="FW109" s="14"/>
      <c r="FX109" s="14"/>
      <c r="FY109" s="14"/>
      <c r="FZ109" s="14"/>
      <c r="GA109" s="14"/>
      <c r="GB109" s="14"/>
    </row>
    <row r="110" spans="1:184" s="7" customFormat="1" ht="14.25">
      <c r="A110" s="314">
        <v>107</v>
      </c>
      <c r="B110" s="174" t="s">
        <v>478</v>
      </c>
      <c r="C110" s="175" t="s">
        <v>114</v>
      </c>
      <c r="D110" s="106">
        <v>37174</v>
      </c>
      <c r="E110" s="107" t="s">
        <v>269</v>
      </c>
      <c r="F110" s="344" t="s">
        <v>207</v>
      </c>
      <c r="G110" s="176"/>
      <c r="H110" s="110">
        <f>YEAR(FR110-D110)</f>
        <v>1913</v>
      </c>
      <c r="I110" s="111">
        <f>SUM(H110-1900)</f>
        <v>13</v>
      </c>
      <c r="J110" s="111">
        <f>IF(I110&gt;30,"",I110)</f>
        <v>13</v>
      </c>
      <c r="K110" s="110" t="e">
        <f>AVERAGE(L110:M110)</f>
        <v>#NUM!</v>
      </c>
      <c r="L110" s="112">
        <f>SUM(P110/O110)</f>
        <v>94.25</v>
      </c>
      <c r="M110" s="113" t="e">
        <f>AVERAGE(Q110:Z110)</f>
        <v>#NUM!</v>
      </c>
      <c r="N110" s="113" t="str">
        <f>IF(O110&lt;10,"No","Yes")</f>
        <v>No</v>
      </c>
      <c r="O110" s="114">
        <f>COUNT(AB110:FQ110)</f>
        <v>4</v>
      </c>
      <c r="P110" s="115">
        <f>SUM(AB110:FQ110)</f>
        <v>377</v>
      </c>
      <c r="Q110" s="113">
        <f>SMALL(AB110:FQ110,1)</f>
        <v>90</v>
      </c>
      <c r="R110" s="113">
        <f>SMALL(AB110:FQ110,2)</f>
        <v>93</v>
      </c>
      <c r="S110" s="113">
        <f>SMALL(AB110:FQ110,3)</f>
        <v>97</v>
      </c>
      <c r="T110" s="113">
        <f>SMALL(AB110:FQ110,4)</f>
        <v>97</v>
      </c>
      <c r="U110" s="113" t="e">
        <f>SMALL(AB110:FQ110,5)</f>
        <v>#NUM!</v>
      </c>
      <c r="V110" s="113" t="e">
        <f>SMALL(AB110:FQ110,6)</f>
        <v>#NUM!</v>
      </c>
      <c r="W110" s="113" t="e">
        <f>SMALL(AB110:FQ110,7)</f>
        <v>#NUM!</v>
      </c>
      <c r="X110" s="113" t="e">
        <f>SMALL(AB110:FQ110,8)</f>
        <v>#NUM!</v>
      </c>
      <c r="Y110" s="113" t="e">
        <f>SMALL(AB110:FQ110,9)</f>
        <v>#NUM!</v>
      </c>
      <c r="Z110" s="113" t="e">
        <f>SMALL(AB110:FQ110,10)</f>
        <v>#NUM!</v>
      </c>
      <c r="AA110" s="116">
        <f>SUM(O110/28)</f>
        <v>0.14285714285714285</v>
      </c>
      <c r="AB110" s="116"/>
      <c r="AC110" s="140"/>
      <c r="AD110" s="308"/>
      <c r="AE110" s="308"/>
      <c r="AF110" s="308"/>
      <c r="AG110" s="308"/>
      <c r="AH110" s="117">
        <v>97</v>
      </c>
      <c r="AI110" s="133"/>
      <c r="AJ110" s="308"/>
      <c r="AK110" s="308"/>
      <c r="AL110" s="308"/>
      <c r="AM110" s="308"/>
      <c r="AN110" s="308"/>
      <c r="AO110" s="120"/>
      <c r="AP110" s="120"/>
      <c r="AQ110" s="133"/>
      <c r="AR110" s="140"/>
      <c r="AS110" s="140"/>
      <c r="AT110" s="296"/>
      <c r="AU110" s="296"/>
      <c r="AV110" s="136">
        <v>90</v>
      </c>
      <c r="AW110" s="136"/>
      <c r="AX110" s="136">
        <v>97</v>
      </c>
      <c r="AY110" s="139"/>
      <c r="AZ110" s="139"/>
      <c r="BA110" s="135"/>
      <c r="BB110" s="135"/>
      <c r="BC110" s="138"/>
      <c r="BD110" s="138"/>
      <c r="BE110" s="138"/>
      <c r="BF110" s="138"/>
      <c r="BG110" s="137">
        <v>93</v>
      </c>
      <c r="BH110" s="137"/>
      <c r="BI110" s="296"/>
      <c r="BJ110" s="296"/>
      <c r="BK110" s="296"/>
      <c r="BL110" s="296"/>
      <c r="BM110" s="296"/>
      <c r="BN110" s="140"/>
      <c r="BO110" s="139"/>
      <c r="BP110" s="139"/>
      <c r="BQ110" s="139"/>
      <c r="BR110" s="139"/>
      <c r="BS110" s="139"/>
      <c r="BT110" s="139"/>
      <c r="BU110" s="131"/>
      <c r="BV110" s="131"/>
      <c r="BW110" s="139"/>
      <c r="BX110" s="139"/>
      <c r="BY110" s="118"/>
      <c r="BZ110" s="120"/>
      <c r="CA110" s="120"/>
      <c r="CB110" s="140"/>
      <c r="CC110" s="131"/>
      <c r="CD110" s="131"/>
      <c r="CE110" s="131"/>
      <c r="CF110" s="141"/>
      <c r="CG110" s="140"/>
      <c r="CH110" s="120"/>
      <c r="CI110" s="120"/>
      <c r="CJ110" s="140"/>
      <c r="CK110" s="130"/>
      <c r="CL110" s="130"/>
      <c r="CM110" s="130"/>
      <c r="CN110" s="130"/>
      <c r="CO110" s="117"/>
      <c r="CP110" s="118"/>
      <c r="CQ110" s="351"/>
      <c r="CR110" s="351"/>
      <c r="CS110" s="351"/>
      <c r="CT110" s="119"/>
      <c r="CU110" s="119"/>
      <c r="CV110" s="119"/>
      <c r="CW110" s="120"/>
      <c r="CX110" s="120"/>
      <c r="CY110" s="120"/>
      <c r="CZ110" s="120"/>
      <c r="DA110" s="121"/>
      <c r="DB110" s="121"/>
      <c r="DC110" s="120"/>
      <c r="DD110" s="120"/>
      <c r="DE110" s="120"/>
      <c r="DF110" s="120"/>
      <c r="DG110" s="337"/>
      <c r="DH110" s="337"/>
      <c r="DI110" s="337"/>
      <c r="DJ110" s="282"/>
      <c r="DK110" s="282"/>
      <c r="DL110" s="121"/>
      <c r="DM110" s="121"/>
      <c r="DN110" s="121"/>
      <c r="DO110" s="122"/>
      <c r="DP110" s="123"/>
      <c r="DQ110" s="124"/>
      <c r="DR110" s="125"/>
      <c r="DS110" s="120"/>
      <c r="DT110" s="120"/>
      <c r="DU110" s="126"/>
      <c r="DV110" s="127"/>
      <c r="DW110" s="120"/>
      <c r="DX110" s="120"/>
      <c r="DY110" s="126"/>
      <c r="DZ110" s="127"/>
      <c r="EA110" s="120"/>
      <c r="EB110" s="120"/>
      <c r="EC110" s="128"/>
      <c r="ED110" s="128"/>
      <c r="EE110" s="128"/>
      <c r="EF110" s="128"/>
      <c r="EG110" s="128"/>
      <c r="EH110" s="128"/>
      <c r="EI110" s="129"/>
      <c r="EJ110" s="129"/>
      <c r="EK110" s="129"/>
      <c r="EL110" s="127"/>
      <c r="EM110" s="120"/>
      <c r="EN110" s="120"/>
      <c r="EO110" s="129"/>
      <c r="EP110" s="129"/>
      <c r="EQ110" s="129"/>
      <c r="ER110" s="130"/>
      <c r="ES110" s="130"/>
      <c r="ET110" s="130"/>
      <c r="EU110" s="130"/>
      <c r="EV110" s="130"/>
      <c r="EW110" s="131"/>
      <c r="EX110" s="131"/>
      <c r="EY110" s="120"/>
      <c r="EZ110" s="120"/>
      <c r="FA110" s="127"/>
      <c r="FB110" s="117"/>
      <c r="FC110" s="132"/>
      <c r="FD110" s="132"/>
      <c r="FE110" s="120"/>
      <c r="FF110" s="120"/>
      <c r="FG110" s="123"/>
      <c r="FH110" s="123"/>
      <c r="FI110" s="134"/>
      <c r="FJ110" s="117"/>
      <c r="FK110" s="117"/>
      <c r="FL110" s="289"/>
      <c r="FM110" s="117"/>
      <c r="FN110" s="120"/>
      <c r="FO110" s="120"/>
      <c r="FP110" s="120"/>
      <c r="FQ110" s="120"/>
      <c r="FR110" s="142">
        <v>42193</v>
      </c>
      <c r="FS110" s="143">
        <v>39172</v>
      </c>
      <c r="FT110" s="14"/>
      <c r="FU110" s="14"/>
      <c r="FV110" s="14"/>
      <c r="FW110" s="14"/>
      <c r="FX110" s="14"/>
      <c r="FY110" s="14"/>
      <c r="FZ110" s="14"/>
      <c r="GA110" s="14"/>
      <c r="GB110" s="14"/>
    </row>
    <row r="111" spans="1:184" s="7" customFormat="1" ht="14.25">
      <c r="A111" s="314">
        <v>108</v>
      </c>
      <c r="B111" s="277" t="s">
        <v>393</v>
      </c>
      <c r="C111" s="278" t="s">
        <v>226</v>
      </c>
      <c r="D111" s="106">
        <v>36819</v>
      </c>
      <c r="E111" s="107" t="s">
        <v>394</v>
      </c>
      <c r="F111" s="108" t="s">
        <v>391</v>
      </c>
      <c r="G111" s="151" t="s">
        <v>121</v>
      </c>
      <c r="H111" s="110">
        <f>YEAR(FR111-D111)</f>
        <v>1914</v>
      </c>
      <c r="I111" s="111">
        <f>SUM(H111-1900)</f>
        <v>14</v>
      </c>
      <c r="J111" s="111">
        <f>IF(I111&gt;30,"",I111)</f>
        <v>14</v>
      </c>
      <c r="K111" s="110" t="e">
        <f>AVERAGE(L111:M111)</f>
        <v>#NUM!</v>
      </c>
      <c r="L111" s="112">
        <f>SUM(P111/O111)</f>
        <v>94.83333333333333</v>
      </c>
      <c r="M111" s="113" t="e">
        <f>AVERAGE(Q111:Z111)</f>
        <v>#NUM!</v>
      </c>
      <c r="N111" s="113" t="str">
        <f>IF(O111&lt;10,"No","Yes")</f>
        <v>No</v>
      </c>
      <c r="O111" s="114">
        <f>COUNT(AB111:FQ111)</f>
        <v>6</v>
      </c>
      <c r="P111" s="115">
        <f>SUM(AB111:FQ111)</f>
        <v>569</v>
      </c>
      <c r="Q111" s="113">
        <f>SMALL(AB111:FQ111,1)</f>
        <v>89</v>
      </c>
      <c r="R111" s="113">
        <f>SMALL(AB111:FQ111,2)</f>
        <v>91</v>
      </c>
      <c r="S111" s="113">
        <f>SMALL(AB111:FQ111,3)</f>
        <v>94</v>
      </c>
      <c r="T111" s="113">
        <f>SMALL(AB111:FQ111,4)</f>
        <v>98</v>
      </c>
      <c r="U111" s="113">
        <f>SMALL(AB111:FQ111,5)</f>
        <v>98</v>
      </c>
      <c r="V111" s="113">
        <f>SMALL(AB111:FQ111,6)</f>
        <v>99</v>
      </c>
      <c r="W111" s="113" t="e">
        <f>SMALL(AB111:FQ111,7)</f>
        <v>#NUM!</v>
      </c>
      <c r="X111" s="113" t="e">
        <f>SMALL(AB111:FQ111,8)</f>
        <v>#NUM!</v>
      </c>
      <c r="Y111" s="113" t="e">
        <f>SMALL(AB111:FQ111,9)</f>
        <v>#NUM!</v>
      </c>
      <c r="Z111" s="113" t="e">
        <f>SMALL(AB111:FQ111,10)</f>
        <v>#NUM!</v>
      </c>
      <c r="AA111" s="116">
        <f>SUM(O111/28)</f>
        <v>0.21428571428571427</v>
      </c>
      <c r="AB111" s="116"/>
      <c r="AC111" s="140"/>
      <c r="AD111" s="308"/>
      <c r="AE111" s="308"/>
      <c r="AF111" s="308"/>
      <c r="AG111" s="308"/>
      <c r="AH111" s="117"/>
      <c r="AI111" s="133"/>
      <c r="AJ111" s="308"/>
      <c r="AK111" s="308"/>
      <c r="AL111" s="308"/>
      <c r="AM111" s="308"/>
      <c r="AN111" s="308"/>
      <c r="AO111" s="120"/>
      <c r="AP111" s="120"/>
      <c r="AQ111" s="133"/>
      <c r="AR111" s="140"/>
      <c r="AS111" s="140"/>
      <c r="AT111" s="296"/>
      <c r="AU111" s="296"/>
      <c r="AV111" s="136"/>
      <c r="AW111" s="136"/>
      <c r="AX111" s="136"/>
      <c r="AY111" s="139"/>
      <c r="AZ111" s="139"/>
      <c r="BA111" s="135"/>
      <c r="BB111" s="135"/>
      <c r="BC111" s="138"/>
      <c r="BD111" s="138"/>
      <c r="BE111" s="138"/>
      <c r="BF111" s="138"/>
      <c r="BG111" s="137"/>
      <c r="BH111" s="137"/>
      <c r="BI111" s="296"/>
      <c r="BJ111" s="296"/>
      <c r="BK111" s="296"/>
      <c r="BL111" s="296"/>
      <c r="BM111" s="296"/>
      <c r="BN111" s="140"/>
      <c r="BO111" s="139"/>
      <c r="BP111" s="139"/>
      <c r="BQ111" s="139"/>
      <c r="BR111" s="139"/>
      <c r="BS111" s="139"/>
      <c r="BT111" s="139"/>
      <c r="BU111" s="131"/>
      <c r="BV111" s="131"/>
      <c r="BW111" s="139"/>
      <c r="BX111" s="139"/>
      <c r="BY111" s="118"/>
      <c r="BZ111" s="120"/>
      <c r="CA111" s="120"/>
      <c r="CB111" s="140"/>
      <c r="CC111" s="131"/>
      <c r="CD111" s="131"/>
      <c r="CE111" s="131"/>
      <c r="CF111" s="141">
        <v>89</v>
      </c>
      <c r="CG111" s="140"/>
      <c r="CH111" s="120"/>
      <c r="CI111" s="120"/>
      <c r="CJ111" s="140"/>
      <c r="CK111" s="130"/>
      <c r="CL111" s="130"/>
      <c r="CM111" s="130"/>
      <c r="CN111" s="130"/>
      <c r="CO111" s="117"/>
      <c r="CP111" s="118"/>
      <c r="CQ111" s="351"/>
      <c r="CR111" s="351"/>
      <c r="CS111" s="351"/>
      <c r="CT111" s="119"/>
      <c r="CU111" s="119"/>
      <c r="CV111" s="119"/>
      <c r="CW111" s="120"/>
      <c r="CX111" s="120"/>
      <c r="CY111" s="120"/>
      <c r="CZ111" s="120"/>
      <c r="DA111" s="121"/>
      <c r="DB111" s="121"/>
      <c r="DC111" s="120"/>
      <c r="DD111" s="120"/>
      <c r="DE111" s="120"/>
      <c r="DF111" s="120"/>
      <c r="DG111" s="337"/>
      <c r="DH111" s="337"/>
      <c r="DI111" s="337"/>
      <c r="DJ111" s="282"/>
      <c r="DK111" s="282"/>
      <c r="DL111" s="121"/>
      <c r="DM111" s="121"/>
      <c r="DN111" s="121"/>
      <c r="DO111" s="122"/>
      <c r="DP111" s="123"/>
      <c r="DQ111" s="124"/>
      <c r="DR111" s="125"/>
      <c r="DS111" s="120"/>
      <c r="DT111" s="120"/>
      <c r="DU111" s="126"/>
      <c r="DV111" s="127">
        <v>99</v>
      </c>
      <c r="DW111" s="120"/>
      <c r="DX111" s="120"/>
      <c r="DY111" s="126"/>
      <c r="DZ111" s="127">
        <v>91</v>
      </c>
      <c r="EA111" s="120"/>
      <c r="EB111" s="120"/>
      <c r="EC111" s="128"/>
      <c r="ED111" s="128"/>
      <c r="EE111" s="128"/>
      <c r="EF111" s="128">
        <v>98</v>
      </c>
      <c r="EG111" s="128">
        <v>98</v>
      </c>
      <c r="EH111" s="128"/>
      <c r="EI111" s="129"/>
      <c r="EJ111" s="129"/>
      <c r="EK111" s="129"/>
      <c r="EL111" s="127"/>
      <c r="EM111" s="120"/>
      <c r="EN111" s="120"/>
      <c r="EO111" s="129"/>
      <c r="EP111" s="129"/>
      <c r="EQ111" s="129"/>
      <c r="ER111" s="130"/>
      <c r="ES111" s="130"/>
      <c r="ET111" s="130"/>
      <c r="EU111" s="130"/>
      <c r="EV111" s="130"/>
      <c r="EW111" s="131"/>
      <c r="EX111" s="131"/>
      <c r="EY111" s="120"/>
      <c r="EZ111" s="120"/>
      <c r="FA111" s="127"/>
      <c r="FB111" s="117"/>
      <c r="FC111" s="132"/>
      <c r="FD111" s="132"/>
      <c r="FE111" s="120"/>
      <c r="FF111" s="120"/>
      <c r="FG111" s="123"/>
      <c r="FH111" s="123"/>
      <c r="FI111" s="134"/>
      <c r="FJ111" s="117"/>
      <c r="FK111" s="117"/>
      <c r="FL111" s="289">
        <v>94</v>
      </c>
      <c r="FM111" s="117"/>
      <c r="FN111" s="120"/>
      <c r="FO111" s="120"/>
      <c r="FP111" s="181"/>
      <c r="FQ111" s="181"/>
      <c r="FR111" s="142">
        <v>42193</v>
      </c>
      <c r="FS111" s="143">
        <v>39172</v>
      </c>
      <c r="FT111" s="14"/>
      <c r="FU111" s="14"/>
      <c r="FV111" s="14"/>
      <c r="FW111" s="14"/>
      <c r="FX111" s="14"/>
      <c r="FY111" s="14"/>
      <c r="FZ111" s="14"/>
      <c r="GA111" s="14"/>
      <c r="GB111" s="14"/>
    </row>
    <row r="112" spans="1:184" s="7" customFormat="1" ht="14.25">
      <c r="A112" s="314">
        <v>109</v>
      </c>
      <c r="B112" s="218" t="s">
        <v>485</v>
      </c>
      <c r="C112" s="219" t="s">
        <v>118</v>
      </c>
      <c r="D112" s="106">
        <v>37652</v>
      </c>
      <c r="E112" s="107" t="s">
        <v>486</v>
      </c>
      <c r="F112" s="344" t="s">
        <v>487</v>
      </c>
      <c r="G112" s="176" t="s">
        <v>41</v>
      </c>
      <c r="H112" s="110">
        <f>YEAR(FR112-D112)</f>
        <v>1912</v>
      </c>
      <c r="I112" s="111">
        <f>SUM(H112-1900)</f>
        <v>12</v>
      </c>
      <c r="J112" s="111">
        <f>IF(I112&gt;30,"",I112)</f>
        <v>12</v>
      </c>
      <c r="K112" s="110" t="e">
        <f>AVERAGE(L112:M112)</f>
        <v>#NUM!</v>
      </c>
      <c r="L112" s="112">
        <f>SUM(P112/O112)</f>
        <v>95</v>
      </c>
      <c r="M112" s="113" t="e">
        <f>AVERAGE(Q112:V112)</f>
        <v>#NUM!</v>
      </c>
      <c r="N112" s="113" t="str">
        <f>IF(O112&lt;10,"No","Yes")</f>
        <v>No</v>
      </c>
      <c r="O112" s="114">
        <f>COUNT(AB112:FQ112)</f>
        <v>1</v>
      </c>
      <c r="P112" s="115">
        <f>SUM(AB112:FQ112)</f>
        <v>95</v>
      </c>
      <c r="Q112" s="113">
        <f>SMALL(AB112:FQ112,1)</f>
        <v>95</v>
      </c>
      <c r="R112" s="113" t="e">
        <f>SMALL(AB112:FQ112,2)</f>
        <v>#NUM!</v>
      </c>
      <c r="S112" s="113" t="e">
        <f>SMALL(AB112:FQ112,3)</f>
        <v>#NUM!</v>
      </c>
      <c r="T112" s="113" t="e">
        <f>SMALL(AB112:FQ112,4)</f>
        <v>#NUM!</v>
      </c>
      <c r="U112" s="113" t="e">
        <f>SMALL(AB112:FQ112,5)</f>
        <v>#NUM!</v>
      </c>
      <c r="V112" s="113" t="e">
        <f>SMALL(AB112:FQ112,6)</f>
        <v>#NUM!</v>
      </c>
      <c r="W112" s="113" t="e">
        <f>SMALL(AB112:FQ112,7)</f>
        <v>#NUM!</v>
      </c>
      <c r="X112" s="113" t="e">
        <f>SMALL(AB112:FQ112,8)</f>
        <v>#NUM!</v>
      </c>
      <c r="Y112" s="113" t="e">
        <f>SMALL(AB112:FQ112,9)</f>
        <v>#NUM!</v>
      </c>
      <c r="Z112" s="113" t="e">
        <f>SMALL(AB112:FQ112,10)</f>
        <v>#NUM!</v>
      </c>
      <c r="AA112" s="116">
        <f>SUM(O112/28)</f>
        <v>0.03571428571428571</v>
      </c>
      <c r="AB112" s="116"/>
      <c r="AC112" s="140"/>
      <c r="AD112" s="308"/>
      <c r="AE112" s="308"/>
      <c r="AF112" s="308"/>
      <c r="AG112" s="308"/>
      <c r="AH112" s="117"/>
      <c r="AI112" s="133"/>
      <c r="AJ112" s="308"/>
      <c r="AK112" s="308"/>
      <c r="AL112" s="308"/>
      <c r="AM112" s="308"/>
      <c r="AN112" s="308"/>
      <c r="AO112" s="120"/>
      <c r="AP112" s="120"/>
      <c r="AQ112" s="133"/>
      <c r="AR112" s="140"/>
      <c r="AS112" s="140"/>
      <c r="AT112" s="296"/>
      <c r="AU112" s="296"/>
      <c r="AV112" s="136"/>
      <c r="AW112" s="136"/>
      <c r="AX112" s="136"/>
      <c r="AY112" s="139"/>
      <c r="AZ112" s="139"/>
      <c r="BA112" s="135"/>
      <c r="BB112" s="135"/>
      <c r="BC112" s="138"/>
      <c r="BD112" s="138"/>
      <c r="BE112" s="138"/>
      <c r="BF112" s="138"/>
      <c r="BG112" s="137"/>
      <c r="BH112" s="137"/>
      <c r="BI112" s="296"/>
      <c r="BJ112" s="296"/>
      <c r="BK112" s="296"/>
      <c r="BL112" s="296"/>
      <c r="BM112" s="296"/>
      <c r="BN112" s="140"/>
      <c r="BO112" s="139"/>
      <c r="BP112" s="139"/>
      <c r="BQ112" s="139"/>
      <c r="BR112" s="139"/>
      <c r="BS112" s="139"/>
      <c r="BT112" s="139"/>
      <c r="BU112" s="131"/>
      <c r="BV112" s="131"/>
      <c r="BW112" s="139"/>
      <c r="BX112" s="139"/>
      <c r="BY112" s="118"/>
      <c r="BZ112" s="120"/>
      <c r="CA112" s="120"/>
      <c r="CB112" s="140"/>
      <c r="CC112" s="131"/>
      <c r="CD112" s="131"/>
      <c r="CE112" s="131"/>
      <c r="CF112" s="141"/>
      <c r="CG112" s="140"/>
      <c r="CH112" s="120"/>
      <c r="CI112" s="120"/>
      <c r="CJ112" s="140"/>
      <c r="CK112" s="130"/>
      <c r="CL112" s="130"/>
      <c r="CM112" s="130"/>
      <c r="CN112" s="130"/>
      <c r="CO112" s="117"/>
      <c r="CP112" s="118">
        <v>95</v>
      </c>
      <c r="CQ112" s="351"/>
      <c r="CR112" s="351"/>
      <c r="CS112" s="351"/>
      <c r="CT112" s="119"/>
      <c r="CU112" s="119"/>
      <c r="CV112" s="119"/>
      <c r="CW112" s="120"/>
      <c r="CX112" s="120"/>
      <c r="CY112" s="120"/>
      <c r="CZ112" s="120"/>
      <c r="DA112" s="121"/>
      <c r="DB112" s="121"/>
      <c r="DC112" s="120"/>
      <c r="DD112" s="120"/>
      <c r="DE112" s="120"/>
      <c r="DF112" s="120"/>
      <c r="DG112" s="337"/>
      <c r="DH112" s="337"/>
      <c r="DI112" s="337"/>
      <c r="DJ112" s="282"/>
      <c r="DK112" s="282"/>
      <c r="DL112" s="121"/>
      <c r="DM112" s="121"/>
      <c r="DN112" s="121"/>
      <c r="DO112" s="122"/>
      <c r="DP112" s="123"/>
      <c r="DQ112" s="124"/>
      <c r="DR112" s="125"/>
      <c r="DS112" s="120"/>
      <c r="DT112" s="120"/>
      <c r="DU112" s="126"/>
      <c r="DV112" s="127"/>
      <c r="DW112" s="120"/>
      <c r="DX112" s="120"/>
      <c r="DY112" s="126"/>
      <c r="DZ112" s="127"/>
      <c r="EA112" s="120"/>
      <c r="EB112" s="120"/>
      <c r="EC112" s="128"/>
      <c r="ED112" s="128"/>
      <c r="EE112" s="128"/>
      <c r="EF112" s="128"/>
      <c r="EG112" s="128"/>
      <c r="EH112" s="128"/>
      <c r="EI112" s="129"/>
      <c r="EJ112" s="129"/>
      <c r="EK112" s="129"/>
      <c r="EL112" s="127"/>
      <c r="EM112" s="120"/>
      <c r="EN112" s="120"/>
      <c r="EO112" s="129"/>
      <c r="EP112" s="129"/>
      <c r="EQ112" s="129"/>
      <c r="ER112" s="130"/>
      <c r="ES112" s="130"/>
      <c r="ET112" s="130"/>
      <c r="EU112" s="130"/>
      <c r="EV112" s="130"/>
      <c r="EW112" s="131"/>
      <c r="EX112" s="131"/>
      <c r="EY112" s="120"/>
      <c r="EZ112" s="120"/>
      <c r="FA112" s="127"/>
      <c r="FB112" s="117"/>
      <c r="FC112" s="132"/>
      <c r="FD112" s="132"/>
      <c r="FE112" s="120"/>
      <c r="FF112" s="120"/>
      <c r="FG112" s="123"/>
      <c r="FH112" s="123"/>
      <c r="FI112" s="134"/>
      <c r="FJ112" s="117"/>
      <c r="FK112" s="117"/>
      <c r="FL112" s="289"/>
      <c r="FM112" s="117"/>
      <c r="FN112" s="120"/>
      <c r="FO112" s="120"/>
      <c r="FP112" s="120"/>
      <c r="FQ112" s="120"/>
      <c r="FR112" s="142">
        <v>42193</v>
      </c>
      <c r="FS112" s="143">
        <v>39172</v>
      </c>
      <c r="FT112" s="14"/>
      <c r="FU112" s="14"/>
      <c r="FV112" s="14"/>
      <c r="FW112" s="14"/>
      <c r="FX112" s="14"/>
      <c r="FY112" s="14"/>
      <c r="FZ112" s="14"/>
      <c r="GA112" s="14"/>
      <c r="GB112" s="14"/>
    </row>
    <row r="113" spans="1:184" s="7" customFormat="1" ht="14.25">
      <c r="A113" s="314">
        <v>110</v>
      </c>
      <c r="B113" s="204" t="s">
        <v>378</v>
      </c>
      <c r="C113" s="310" t="s">
        <v>419</v>
      </c>
      <c r="D113" s="146">
        <v>36423</v>
      </c>
      <c r="E113" s="107" t="s">
        <v>379</v>
      </c>
      <c r="F113" s="108" t="s">
        <v>380</v>
      </c>
      <c r="G113" s="176" t="s">
        <v>10</v>
      </c>
      <c r="H113" s="110">
        <f>YEAR(FR113-D113)</f>
        <v>1915</v>
      </c>
      <c r="I113" s="111">
        <f>SUM(H113-1900)</f>
        <v>15</v>
      </c>
      <c r="J113" s="111">
        <f>IF(I113&gt;30,"",I113)</f>
        <v>15</v>
      </c>
      <c r="K113" s="110" t="e">
        <f>AVERAGE(L113:M113)</f>
        <v>#NUM!</v>
      </c>
      <c r="L113" s="112">
        <f>SUM(P113/O113)</f>
        <v>95.5</v>
      </c>
      <c r="M113" s="113" t="e">
        <f>AVERAGE(Q113:Z113)</f>
        <v>#NUM!</v>
      </c>
      <c r="N113" s="113" t="str">
        <f>IF(O113&lt;10,"No","Yes")</f>
        <v>No</v>
      </c>
      <c r="O113" s="114">
        <f>COUNT(AB113:FQ113)</f>
        <v>2</v>
      </c>
      <c r="P113" s="115">
        <f>SUM(AB113:FQ113)</f>
        <v>191</v>
      </c>
      <c r="Q113" s="113">
        <f>SMALL(AB113:FQ113,1)</f>
        <v>92</v>
      </c>
      <c r="R113" s="113">
        <f>SMALL(AB113:FQ113,2)</f>
        <v>99</v>
      </c>
      <c r="S113" s="113" t="e">
        <f>SMALL(AB113:FQ113,3)</f>
        <v>#NUM!</v>
      </c>
      <c r="T113" s="113" t="e">
        <f>SMALL(AB113:FQ113,4)</f>
        <v>#NUM!</v>
      </c>
      <c r="U113" s="113" t="e">
        <f>SMALL(AB113:FQ113,5)</f>
        <v>#NUM!</v>
      </c>
      <c r="V113" s="113" t="e">
        <f>SMALL(AB113:FQ113,6)</f>
        <v>#NUM!</v>
      </c>
      <c r="W113" s="113" t="e">
        <f>SMALL(AB113:FQ113,7)</f>
        <v>#NUM!</v>
      </c>
      <c r="X113" s="113" t="e">
        <f>SMALL(AB113:FQ113,8)</f>
        <v>#NUM!</v>
      </c>
      <c r="Y113" s="113" t="e">
        <f>SMALL(AB113:FQ113,9)</f>
        <v>#NUM!</v>
      </c>
      <c r="Z113" s="113" t="e">
        <f>SMALL(AB113:FQ113,10)</f>
        <v>#NUM!</v>
      </c>
      <c r="AA113" s="116">
        <f>SUM(O113/28)</f>
        <v>0.07142857142857142</v>
      </c>
      <c r="AB113" s="116"/>
      <c r="AC113" s="140"/>
      <c r="AD113" s="308"/>
      <c r="AE113" s="308"/>
      <c r="AF113" s="308"/>
      <c r="AG113" s="308"/>
      <c r="AH113" s="117"/>
      <c r="AI113" s="133"/>
      <c r="AJ113" s="308"/>
      <c r="AK113" s="308"/>
      <c r="AL113" s="308"/>
      <c r="AM113" s="308"/>
      <c r="AN113" s="308"/>
      <c r="AO113" s="120"/>
      <c r="AP113" s="120"/>
      <c r="AQ113" s="133"/>
      <c r="AR113" s="140"/>
      <c r="AS113" s="140"/>
      <c r="AT113" s="296"/>
      <c r="AU113" s="296"/>
      <c r="AV113" s="136"/>
      <c r="AW113" s="136"/>
      <c r="AX113" s="136"/>
      <c r="AY113" s="139"/>
      <c r="AZ113" s="139"/>
      <c r="BA113" s="135"/>
      <c r="BB113" s="135"/>
      <c r="BC113" s="138"/>
      <c r="BD113" s="138"/>
      <c r="BE113" s="138"/>
      <c r="BF113" s="138"/>
      <c r="BG113" s="137"/>
      <c r="BH113" s="137"/>
      <c r="BI113" s="296"/>
      <c r="BJ113" s="296"/>
      <c r="BK113" s="296"/>
      <c r="BL113" s="296"/>
      <c r="BM113" s="296"/>
      <c r="BN113" s="140"/>
      <c r="BO113" s="139"/>
      <c r="BP113" s="139"/>
      <c r="BQ113" s="139"/>
      <c r="BR113" s="139"/>
      <c r="BS113" s="139"/>
      <c r="BT113" s="139"/>
      <c r="BU113" s="131"/>
      <c r="BV113" s="131"/>
      <c r="BW113" s="139"/>
      <c r="BX113" s="139"/>
      <c r="BY113" s="118"/>
      <c r="BZ113" s="120"/>
      <c r="CA113" s="120"/>
      <c r="CB113" s="140"/>
      <c r="CC113" s="131"/>
      <c r="CD113" s="131"/>
      <c r="CE113" s="131"/>
      <c r="CF113" s="141"/>
      <c r="CG113" s="140"/>
      <c r="CH113" s="120"/>
      <c r="CI113" s="120"/>
      <c r="CJ113" s="140"/>
      <c r="CK113" s="130"/>
      <c r="CL113" s="130"/>
      <c r="CM113" s="130"/>
      <c r="CN113" s="130"/>
      <c r="CO113" s="117"/>
      <c r="CP113" s="118"/>
      <c r="CQ113" s="351"/>
      <c r="CR113" s="351"/>
      <c r="CS113" s="351"/>
      <c r="CT113" s="119"/>
      <c r="CU113" s="119"/>
      <c r="CV113" s="119"/>
      <c r="CW113" s="120"/>
      <c r="CX113" s="120"/>
      <c r="CY113" s="120"/>
      <c r="CZ113" s="120"/>
      <c r="DA113" s="121"/>
      <c r="DB113" s="121"/>
      <c r="DC113" s="120"/>
      <c r="DD113" s="120"/>
      <c r="DE113" s="120"/>
      <c r="DF113" s="120"/>
      <c r="DG113" s="337"/>
      <c r="DH113" s="337"/>
      <c r="DI113" s="337"/>
      <c r="DJ113" s="282"/>
      <c r="DK113" s="282"/>
      <c r="DL113" s="121"/>
      <c r="DM113" s="121"/>
      <c r="DN113" s="121"/>
      <c r="DO113" s="122"/>
      <c r="DP113" s="123"/>
      <c r="DQ113" s="124"/>
      <c r="DR113" s="125"/>
      <c r="DS113" s="120"/>
      <c r="DT113" s="120"/>
      <c r="DU113" s="126"/>
      <c r="DV113" s="127"/>
      <c r="DW113" s="120"/>
      <c r="DX113" s="120"/>
      <c r="DY113" s="126"/>
      <c r="DZ113" s="127"/>
      <c r="EA113" s="120"/>
      <c r="EB113" s="120"/>
      <c r="EC113" s="128"/>
      <c r="ED113" s="128"/>
      <c r="EE113" s="128"/>
      <c r="EF113" s="128"/>
      <c r="EG113" s="128"/>
      <c r="EH113" s="128"/>
      <c r="EI113" s="129"/>
      <c r="EJ113" s="129"/>
      <c r="EK113" s="129"/>
      <c r="EL113" s="127">
        <v>92</v>
      </c>
      <c r="EM113" s="120"/>
      <c r="EN113" s="120"/>
      <c r="EO113" s="129"/>
      <c r="EP113" s="129"/>
      <c r="EQ113" s="129"/>
      <c r="ER113" s="130"/>
      <c r="ES113" s="130"/>
      <c r="ET113" s="130"/>
      <c r="EU113" s="130"/>
      <c r="EV113" s="130"/>
      <c r="EW113" s="131"/>
      <c r="EX113" s="131"/>
      <c r="EY113" s="120"/>
      <c r="EZ113" s="120"/>
      <c r="FA113" s="127"/>
      <c r="FB113" s="117"/>
      <c r="FC113" s="132"/>
      <c r="FD113" s="132"/>
      <c r="FE113" s="120"/>
      <c r="FF113" s="120"/>
      <c r="FG113" s="123"/>
      <c r="FH113" s="123"/>
      <c r="FI113" s="134"/>
      <c r="FJ113" s="117"/>
      <c r="FK113" s="117">
        <v>99</v>
      </c>
      <c r="FL113" s="289"/>
      <c r="FM113" s="117"/>
      <c r="FN113" s="120"/>
      <c r="FO113" s="120"/>
      <c r="FP113" s="120"/>
      <c r="FQ113" s="120"/>
      <c r="FR113" s="142">
        <v>42193</v>
      </c>
      <c r="FS113" s="143">
        <v>39172</v>
      </c>
      <c r="FT113" s="14"/>
      <c r="FU113" s="14"/>
      <c r="FV113" s="14"/>
      <c r="FW113" s="14"/>
      <c r="FX113" s="14"/>
      <c r="FY113" s="14"/>
      <c r="FZ113" s="14"/>
      <c r="GA113" s="14"/>
      <c r="GB113" s="14"/>
    </row>
    <row r="114" spans="1:184" s="7" customFormat="1" ht="14.25">
      <c r="A114" s="314">
        <v>111</v>
      </c>
      <c r="B114" s="204" t="s">
        <v>497</v>
      </c>
      <c r="C114" s="205" t="s">
        <v>113</v>
      </c>
      <c r="D114" s="106">
        <v>36600</v>
      </c>
      <c r="E114" s="107" t="s">
        <v>102</v>
      </c>
      <c r="F114" s="344" t="s">
        <v>40</v>
      </c>
      <c r="G114" s="176" t="s">
        <v>41</v>
      </c>
      <c r="H114" s="110">
        <f>YEAR(FR114-D114)</f>
        <v>1915</v>
      </c>
      <c r="I114" s="111">
        <f>SUM(H114-1900)</f>
        <v>15</v>
      </c>
      <c r="J114" s="111">
        <f>IF(I114&gt;30,"",I114)</f>
        <v>15</v>
      </c>
      <c r="K114" s="110" t="e">
        <f>AVERAGE(L114:M114)</f>
        <v>#NUM!</v>
      </c>
      <c r="L114" s="112">
        <f>SUM(P114/O114)</f>
        <v>98</v>
      </c>
      <c r="M114" s="113" t="e">
        <f>AVERAGE(Q114:Z114)</f>
        <v>#NUM!</v>
      </c>
      <c r="N114" s="113" t="str">
        <f>IF(O114&lt;10,"No","Yes")</f>
        <v>No</v>
      </c>
      <c r="O114" s="114">
        <f>COUNT(AB114:FQ114)</f>
        <v>1</v>
      </c>
      <c r="P114" s="115">
        <f>SUM(AB114:FQ114)</f>
        <v>98</v>
      </c>
      <c r="Q114" s="113">
        <f>SMALL(AB114:FQ114,1)</f>
        <v>98</v>
      </c>
      <c r="R114" s="113" t="e">
        <f>SMALL(AB114:FQ114,2)</f>
        <v>#NUM!</v>
      </c>
      <c r="S114" s="113" t="e">
        <f>SMALL(AB114:FQ114,3)</f>
        <v>#NUM!</v>
      </c>
      <c r="T114" s="113" t="e">
        <f>SMALL(AB114:FQ114,4)</f>
        <v>#NUM!</v>
      </c>
      <c r="U114" s="113" t="e">
        <f>SMALL(AB114:FQ114,5)</f>
        <v>#NUM!</v>
      </c>
      <c r="V114" s="113" t="e">
        <f>SMALL(AB114:FQ114,6)</f>
        <v>#NUM!</v>
      </c>
      <c r="W114" s="113" t="e">
        <f>SMALL(AB114:FQ114,7)</f>
        <v>#NUM!</v>
      </c>
      <c r="X114" s="113" t="e">
        <f>SMALL(AB114:FQ114,8)</f>
        <v>#NUM!</v>
      </c>
      <c r="Y114" s="113" t="e">
        <f>SMALL(AB114:FQ114,9)</f>
        <v>#NUM!</v>
      </c>
      <c r="Z114" s="113" t="e">
        <f>SMALL(AB114:FQ114,10)</f>
        <v>#NUM!</v>
      </c>
      <c r="AA114" s="116">
        <f>SUM(O114/28)</f>
        <v>0.03571428571428571</v>
      </c>
      <c r="AB114" s="116"/>
      <c r="AC114" s="140"/>
      <c r="AD114" s="308"/>
      <c r="AE114" s="308"/>
      <c r="AF114" s="308"/>
      <c r="AG114" s="308"/>
      <c r="AH114" s="117"/>
      <c r="AI114" s="133"/>
      <c r="AJ114" s="308"/>
      <c r="AK114" s="308"/>
      <c r="AL114" s="308"/>
      <c r="AM114" s="308"/>
      <c r="AN114" s="308"/>
      <c r="AO114" s="120"/>
      <c r="AP114" s="120"/>
      <c r="AQ114" s="133"/>
      <c r="AR114" s="140"/>
      <c r="AS114" s="140"/>
      <c r="AT114" s="296"/>
      <c r="AU114" s="296"/>
      <c r="AV114" s="136"/>
      <c r="AW114" s="136"/>
      <c r="AX114" s="136"/>
      <c r="AY114" s="139"/>
      <c r="AZ114" s="139"/>
      <c r="BA114" s="135"/>
      <c r="BB114" s="135"/>
      <c r="BC114" s="138"/>
      <c r="BD114" s="138"/>
      <c r="BE114" s="138"/>
      <c r="BF114" s="138"/>
      <c r="BG114" s="137"/>
      <c r="BH114" s="137"/>
      <c r="BI114" s="296"/>
      <c r="BJ114" s="296"/>
      <c r="BK114" s="296"/>
      <c r="BL114" s="296"/>
      <c r="BM114" s="296"/>
      <c r="BN114" s="140"/>
      <c r="BO114" s="139"/>
      <c r="BP114" s="139"/>
      <c r="BQ114" s="139"/>
      <c r="BR114" s="139"/>
      <c r="BS114" s="139"/>
      <c r="BT114" s="139"/>
      <c r="BU114" s="131"/>
      <c r="BV114" s="131"/>
      <c r="BW114" s="139"/>
      <c r="BX114" s="139"/>
      <c r="BY114" s="118"/>
      <c r="BZ114" s="120"/>
      <c r="CA114" s="120"/>
      <c r="CB114" s="140"/>
      <c r="CC114" s="131"/>
      <c r="CD114" s="131"/>
      <c r="CE114" s="131"/>
      <c r="CF114" s="141"/>
      <c r="CG114" s="140"/>
      <c r="CH114" s="120"/>
      <c r="CI114" s="120"/>
      <c r="CJ114" s="140"/>
      <c r="CK114" s="130"/>
      <c r="CL114" s="130"/>
      <c r="CM114" s="130"/>
      <c r="CN114" s="130"/>
      <c r="CO114" s="117"/>
      <c r="CP114" s="118">
        <v>98</v>
      </c>
      <c r="CQ114" s="351"/>
      <c r="CR114" s="351"/>
      <c r="CS114" s="351"/>
      <c r="CT114" s="119"/>
      <c r="CU114" s="119"/>
      <c r="CV114" s="119"/>
      <c r="CW114" s="120"/>
      <c r="CX114" s="120"/>
      <c r="CY114" s="120"/>
      <c r="CZ114" s="120"/>
      <c r="DA114" s="121"/>
      <c r="DB114" s="121"/>
      <c r="DC114" s="120"/>
      <c r="DD114" s="120"/>
      <c r="DE114" s="120"/>
      <c r="DF114" s="120"/>
      <c r="DG114" s="337"/>
      <c r="DH114" s="337"/>
      <c r="DI114" s="337"/>
      <c r="DJ114" s="282"/>
      <c r="DK114" s="282"/>
      <c r="DL114" s="121"/>
      <c r="DM114" s="121"/>
      <c r="DN114" s="121"/>
      <c r="DO114" s="122"/>
      <c r="DP114" s="123"/>
      <c r="DQ114" s="124"/>
      <c r="DR114" s="125"/>
      <c r="DS114" s="120"/>
      <c r="DT114" s="120"/>
      <c r="DU114" s="126"/>
      <c r="DV114" s="127"/>
      <c r="DW114" s="120"/>
      <c r="DX114" s="120"/>
      <c r="DY114" s="126"/>
      <c r="DZ114" s="127"/>
      <c r="EA114" s="120"/>
      <c r="EB114" s="120"/>
      <c r="EC114" s="128"/>
      <c r="ED114" s="128"/>
      <c r="EE114" s="128"/>
      <c r="EF114" s="128"/>
      <c r="EG114" s="128"/>
      <c r="EH114" s="128"/>
      <c r="EI114" s="129"/>
      <c r="EJ114" s="129"/>
      <c r="EK114" s="129"/>
      <c r="EL114" s="127"/>
      <c r="EM114" s="120"/>
      <c r="EN114" s="120"/>
      <c r="EO114" s="129"/>
      <c r="EP114" s="129"/>
      <c r="EQ114" s="129"/>
      <c r="ER114" s="130"/>
      <c r="ES114" s="130"/>
      <c r="ET114" s="130"/>
      <c r="EU114" s="130"/>
      <c r="EV114" s="130"/>
      <c r="EW114" s="131"/>
      <c r="EX114" s="131"/>
      <c r="EY114" s="120"/>
      <c r="EZ114" s="120"/>
      <c r="FA114" s="127"/>
      <c r="FB114" s="117"/>
      <c r="FC114" s="132"/>
      <c r="FD114" s="132"/>
      <c r="FE114" s="120"/>
      <c r="FF114" s="120"/>
      <c r="FG114" s="123"/>
      <c r="FH114" s="123"/>
      <c r="FI114" s="134"/>
      <c r="FJ114" s="117"/>
      <c r="FK114" s="117"/>
      <c r="FL114" s="289"/>
      <c r="FM114" s="117"/>
      <c r="FN114" s="120"/>
      <c r="FO114" s="120"/>
      <c r="FP114" s="120"/>
      <c r="FQ114" s="120"/>
      <c r="FR114" s="142">
        <v>42193</v>
      </c>
      <c r="FS114" s="143">
        <v>39172</v>
      </c>
      <c r="FT114" s="14"/>
      <c r="FU114" s="14"/>
      <c r="FV114" s="14"/>
      <c r="FW114" s="14"/>
      <c r="FX114" s="14"/>
      <c r="FY114" s="14"/>
      <c r="FZ114" s="14"/>
      <c r="GA114" s="14"/>
      <c r="GB114" s="14"/>
    </row>
    <row r="115" spans="1:184" s="7" customFormat="1" ht="14.25">
      <c r="A115" s="314">
        <v>112</v>
      </c>
      <c r="B115" s="204" t="s">
        <v>500</v>
      </c>
      <c r="C115" s="205" t="s">
        <v>113</v>
      </c>
      <c r="D115" s="106">
        <v>36462</v>
      </c>
      <c r="E115" s="107" t="s">
        <v>501</v>
      </c>
      <c r="F115" s="344"/>
      <c r="G115" s="176" t="s">
        <v>41</v>
      </c>
      <c r="H115" s="110">
        <f>YEAR(FR115-D115)</f>
        <v>1915</v>
      </c>
      <c r="I115" s="111">
        <f>SUM(H115-1900)</f>
        <v>15</v>
      </c>
      <c r="J115" s="111">
        <f>IF(I115&gt;30,"",I115)</f>
        <v>15</v>
      </c>
      <c r="K115" s="110" t="e">
        <f>AVERAGE(L115:M115)</f>
        <v>#NUM!</v>
      </c>
      <c r="L115" s="112">
        <f>SUM(P115/O115)</f>
        <v>98</v>
      </c>
      <c r="M115" s="113" t="e">
        <f>AVERAGE(Q115:Z115)</f>
        <v>#NUM!</v>
      </c>
      <c r="N115" s="113" t="str">
        <f>IF(O115&lt;10,"No","Yes")</f>
        <v>No</v>
      </c>
      <c r="O115" s="114">
        <f>COUNT(AB115:FQ115)</f>
        <v>1</v>
      </c>
      <c r="P115" s="115">
        <f>SUM(AB115:FQ115)</f>
        <v>98</v>
      </c>
      <c r="Q115" s="113">
        <f>SMALL(AB115:FQ115,1)</f>
        <v>98</v>
      </c>
      <c r="R115" s="113" t="e">
        <f>SMALL(AB115:FQ115,2)</f>
        <v>#NUM!</v>
      </c>
      <c r="S115" s="113" t="e">
        <f>SMALL(AB115:FQ115,3)</f>
        <v>#NUM!</v>
      </c>
      <c r="T115" s="113" t="e">
        <f>SMALL(AB115:FQ115,4)</f>
        <v>#NUM!</v>
      </c>
      <c r="U115" s="113" t="e">
        <f>SMALL(AB115:FQ115,5)</f>
        <v>#NUM!</v>
      </c>
      <c r="V115" s="113" t="e">
        <f>SMALL(AB115:FQ115,6)</f>
        <v>#NUM!</v>
      </c>
      <c r="W115" s="113" t="e">
        <f>SMALL(AB115:FQ115,7)</f>
        <v>#NUM!</v>
      </c>
      <c r="X115" s="113" t="e">
        <f>SMALL(AB115:FQ115,8)</f>
        <v>#NUM!</v>
      </c>
      <c r="Y115" s="113" t="e">
        <f>SMALL(AB115:FQ115,9)</f>
        <v>#NUM!</v>
      </c>
      <c r="Z115" s="113" t="e">
        <f>SMALL(AB115:FQ115,10)</f>
        <v>#NUM!</v>
      </c>
      <c r="AA115" s="116">
        <f>SUM(O115/28)</f>
        <v>0.03571428571428571</v>
      </c>
      <c r="AB115" s="116"/>
      <c r="AC115" s="140"/>
      <c r="AD115" s="308"/>
      <c r="AE115" s="308"/>
      <c r="AF115" s="308"/>
      <c r="AG115" s="308"/>
      <c r="AH115" s="117"/>
      <c r="AI115" s="133"/>
      <c r="AJ115" s="308"/>
      <c r="AK115" s="308"/>
      <c r="AL115" s="308"/>
      <c r="AM115" s="308"/>
      <c r="AN115" s="308"/>
      <c r="AO115" s="120"/>
      <c r="AP115" s="120"/>
      <c r="AQ115" s="133"/>
      <c r="AR115" s="140"/>
      <c r="AS115" s="140"/>
      <c r="AT115" s="296"/>
      <c r="AU115" s="296"/>
      <c r="AV115" s="136"/>
      <c r="AW115" s="136"/>
      <c r="AX115" s="136"/>
      <c r="AY115" s="139"/>
      <c r="AZ115" s="139"/>
      <c r="BA115" s="135"/>
      <c r="BB115" s="135"/>
      <c r="BC115" s="138"/>
      <c r="BD115" s="138"/>
      <c r="BE115" s="138"/>
      <c r="BF115" s="138"/>
      <c r="BG115" s="137"/>
      <c r="BH115" s="137"/>
      <c r="BI115" s="296"/>
      <c r="BJ115" s="296"/>
      <c r="BK115" s="296"/>
      <c r="BL115" s="296"/>
      <c r="BM115" s="296"/>
      <c r="BN115" s="140"/>
      <c r="BO115" s="139"/>
      <c r="BP115" s="139"/>
      <c r="BQ115" s="139"/>
      <c r="BR115" s="139"/>
      <c r="BS115" s="139"/>
      <c r="BT115" s="139"/>
      <c r="BU115" s="131"/>
      <c r="BV115" s="131"/>
      <c r="BW115" s="139"/>
      <c r="BX115" s="139"/>
      <c r="BY115" s="118"/>
      <c r="BZ115" s="120"/>
      <c r="CA115" s="120"/>
      <c r="CB115" s="140"/>
      <c r="CC115" s="131"/>
      <c r="CD115" s="131"/>
      <c r="CE115" s="131"/>
      <c r="CF115" s="141"/>
      <c r="CG115" s="140"/>
      <c r="CH115" s="120"/>
      <c r="CI115" s="120"/>
      <c r="CJ115" s="140"/>
      <c r="CK115" s="130"/>
      <c r="CL115" s="130"/>
      <c r="CM115" s="130"/>
      <c r="CN115" s="130"/>
      <c r="CO115" s="117"/>
      <c r="CP115" s="118">
        <v>98</v>
      </c>
      <c r="CQ115" s="351"/>
      <c r="CR115" s="351"/>
      <c r="CS115" s="351"/>
      <c r="CT115" s="119"/>
      <c r="CU115" s="119"/>
      <c r="CV115" s="119"/>
      <c r="CW115" s="120"/>
      <c r="CX115" s="120"/>
      <c r="CY115" s="120"/>
      <c r="CZ115" s="120"/>
      <c r="DA115" s="121"/>
      <c r="DB115" s="121"/>
      <c r="DC115" s="120"/>
      <c r="DD115" s="120"/>
      <c r="DE115" s="120"/>
      <c r="DF115" s="120"/>
      <c r="DG115" s="337"/>
      <c r="DH115" s="337"/>
      <c r="DI115" s="337"/>
      <c r="DJ115" s="282"/>
      <c r="DK115" s="282"/>
      <c r="DL115" s="121"/>
      <c r="DM115" s="121"/>
      <c r="DN115" s="121"/>
      <c r="DO115" s="122"/>
      <c r="DP115" s="123"/>
      <c r="DQ115" s="124"/>
      <c r="DR115" s="125"/>
      <c r="DS115" s="120"/>
      <c r="DT115" s="120"/>
      <c r="DU115" s="126"/>
      <c r="DV115" s="127"/>
      <c r="DW115" s="120"/>
      <c r="DX115" s="120"/>
      <c r="DY115" s="126"/>
      <c r="DZ115" s="127"/>
      <c r="EA115" s="120"/>
      <c r="EB115" s="120"/>
      <c r="EC115" s="128"/>
      <c r="ED115" s="128"/>
      <c r="EE115" s="128"/>
      <c r="EF115" s="128"/>
      <c r="EG115" s="128"/>
      <c r="EH115" s="128"/>
      <c r="EI115" s="129"/>
      <c r="EJ115" s="129"/>
      <c r="EK115" s="129"/>
      <c r="EL115" s="127"/>
      <c r="EM115" s="120"/>
      <c r="EN115" s="120"/>
      <c r="EO115" s="129"/>
      <c r="EP115" s="129"/>
      <c r="EQ115" s="129"/>
      <c r="ER115" s="130"/>
      <c r="ES115" s="130"/>
      <c r="ET115" s="130"/>
      <c r="EU115" s="130"/>
      <c r="EV115" s="130"/>
      <c r="EW115" s="131"/>
      <c r="EX115" s="131"/>
      <c r="EY115" s="120"/>
      <c r="EZ115" s="120"/>
      <c r="FA115" s="127"/>
      <c r="FB115" s="117"/>
      <c r="FC115" s="132"/>
      <c r="FD115" s="132"/>
      <c r="FE115" s="120"/>
      <c r="FF115" s="120"/>
      <c r="FG115" s="123"/>
      <c r="FH115" s="123"/>
      <c r="FI115" s="134"/>
      <c r="FJ115" s="117"/>
      <c r="FK115" s="117"/>
      <c r="FL115" s="289"/>
      <c r="FM115" s="117"/>
      <c r="FN115" s="120"/>
      <c r="FO115" s="120"/>
      <c r="FP115" s="120"/>
      <c r="FQ115" s="120"/>
      <c r="FR115" s="142">
        <v>42193</v>
      </c>
      <c r="FS115" s="143">
        <v>39172</v>
      </c>
      <c r="FT115" s="14"/>
      <c r="FU115" s="14"/>
      <c r="FV115" s="14"/>
      <c r="FW115" s="14"/>
      <c r="FX115" s="14"/>
      <c r="FY115" s="14"/>
      <c r="FZ115" s="14"/>
      <c r="GA115" s="14"/>
      <c r="GB115" s="14"/>
    </row>
    <row r="116" spans="1:184" s="7" customFormat="1" ht="14.25">
      <c r="A116" s="314">
        <v>113</v>
      </c>
      <c r="B116" s="258" t="s">
        <v>408</v>
      </c>
      <c r="C116" s="260" t="s">
        <v>114</v>
      </c>
      <c r="D116" s="106">
        <v>37018</v>
      </c>
      <c r="E116" s="147" t="s">
        <v>409</v>
      </c>
      <c r="F116" s="108" t="s">
        <v>410</v>
      </c>
      <c r="G116" s="176" t="s">
        <v>8</v>
      </c>
      <c r="H116" s="110">
        <f>YEAR(FR116-D116)</f>
        <v>1914</v>
      </c>
      <c r="I116" s="111">
        <f>SUM(H116-1900)</f>
        <v>14</v>
      </c>
      <c r="J116" s="111">
        <f>IF(I116&gt;30,"",I116)</f>
        <v>14</v>
      </c>
      <c r="K116" s="110" t="e">
        <f>AVERAGE(L116:M116)</f>
        <v>#NUM!</v>
      </c>
      <c r="L116" s="112">
        <f>SUM(P116/O116)</f>
        <v>98.85714285714286</v>
      </c>
      <c r="M116" s="113" t="e">
        <f>AVERAGE(Q116:Z116)</f>
        <v>#NUM!</v>
      </c>
      <c r="N116" s="113" t="str">
        <f>IF(O116&lt;10,"No","Yes")</f>
        <v>No</v>
      </c>
      <c r="O116" s="114">
        <f>COUNT(AB116:FQ116)</f>
        <v>7</v>
      </c>
      <c r="P116" s="115">
        <f>SUM(AB116:FQ116)</f>
        <v>692</v>
      </c>
      <c r="Q116" s="113">
        <f>SMALL(AB116:FQ116,1)</f>
        <v>92</v>
      </c>
      <c r="R116" s="113">
        <f>SMALL(AB116:FQ116,2)</f>
        <v>95</v>
      </c>
      <c r="S116" s="113">
        <f>SMALL(AB116:FQ116,3)</f>
        <v>100</v>
      </c>
      <c r="T116" s="113">
        <f>SMALL(AB116:FQ116,4)</f>
        <v>100</v>
      </c>
      <c r="U116" s="113">
        <f>SMALL(AB116:FQ116,5)</f>
        <v>100</v>
      </c>
      <c r="V116" s="113">
        <f>SMALL(AB116:FQ116,6)</f>
        <v>102</v>
      </c>
      <c r="W116" s="113">
        <f>SMALL(AB116:FQ116,7)</f>
        <v>103</v>
      </c>
      <c r="X116" s="113" t="e">
        <f>SMALL(AB116:FQ116,8)</f>
        <v>#NUM!</v>
      </c>
      <c r="Y116" s="113" t="e">
        <f>SMALL(AB116:FQ116,9)</f>
        <v>#NUM!</v>
      </c>
      <c r="Z116" s="113" t="e">
        <f>SMALL(AB116:FQ116,10)</f>
        <v>#NUM!</v>
      </c>
      <c r="AA116" s="116">
        <f>SUM(O116/28)</f>
        <v>0.25</v>
      </c>
      <c r="AB116" s="116"/>
      <c r="AC116" s="182"/>
      <c r="AD116" s="308"/>
      <c r="AE116" s="308"/>
      <c r="AF116" s="308"/>
      <c r="AG116" s="308"/>
      <c r="AH116" s="179"/>
      <c r="AI116" s="179"/>
      <c r="AJ116" s="308"/>
      <c r="AK116" s="308"/>
      <c r="AL116" s="308"/>
      <c r="AM116" s="308"/>
      <c r="AN116" s="308"/>
      <c r="AO116" s="181"/>
      <c r="AP116" s="181"/>
      <c r="AQ116" s="179"/>
      <c r="AR116" s="182"/>
      <c r="AS116" s="182"/>
      <c r="AT116" s="296"/>
      <c r="AU116" s="296"/>
      <c r="AV116" s="136">
        <v>92</v>
      </c>
      <c r="AW116" s="136"/>
      <c r="AX116" s="136">
        <v>102</v>
      </c>
      <c r="AY116" s="139"/>
      <c r="AZ116" s="139"/>
      <c r="BA116" s="135"/>
      <c r="BB116" s="135"/>
      <c r="BC116" s="138"/>
      <c r="BD116" s="138"/>
      <c r="BE116" s="138"/>
      <c r="BF116" s="138"/>
      <c r="BG116" s="137"/>
      <c r="BH116" s="137"/>
      <c r="BI116" s="296"/>
      <c r="BJ116" s="296"/>
      <c r="BK116" s="296"/>
      <c r="BL116" s="296"/>
      <c r="BM116" s="296"/>
      <c r="BN116" s="182"/>
      <c r="BO116" s="139"/>
      <c r="BP116" s="139"/>
      <c r="BQ116" s="139"/>
      <c r="BR116" s="139"/>
      <c r="BS116" s="139"/>
      <c r="BT116" s="139"/>
      <c r="BU116" s="191"/>
      <c r="BV116" s="191"/>
      <c r="BW116" s="139"/>
      <c r="BX116" s="139"/>
      <c r="BY116" s="179">
        <v>95</v>
      </c>
      <c r="BZ116" s="181"/>
      <c r="CA116" s="181"/>
      <c r="CB116" s="182"/>
      <c r="CC116" s="191"/>
      <c r="CD116" s="191"/>
      <c r="CE116" s="191"/>
      <c r="CF116" s="193"/>
      <c r="CG116" s="182">
        <v>103</v>
      </c>
      <c r="CH116" s="181"/>
      <c r="CI116" s="181"/>
      <c r="CJ116" s="182"/>
      <c r="CK116" s="190"/>
      <c r="CL116" s="190"/>
      <c r="CM116" s="190"/>
      <c r="CN116" s="190"/>
      <c r="CO116" s="179"/>
      <c r="CP116" s="179">
        <v>100</v>
      </c>
      <c r="CQ116" s="191"/>
      <c r="CR116" s="191"/>
      <c r="CS116" s="191"/>
      <c r="CT116" s="180"/>
      <c r="CU116" s="180"/>
      <c r="CV116" s="180"/>
      <c r="CW116" s="181"/>
      <c r="CX116" s="181"/>
      <c r="CY116" s="181"/>
      <c r="CZ116" s="181"/>
      <c r="DA116" s="121"/>
      <c r="DB116" s="121"/>
      <c r="DC116" s="181"/>
      <c r="DD116" s="181"/>
      <c r="DE116" s="181"/>
      <c r="DF116" s="181"/>
      <c r="DG116" s="338"/>
      <c r="DH116" s="338"/>
      <c r="DI116" s="338"/>
      <c r="DJ116" s="187"/>
      <c r="DK116" s="187"/>
      <c r="DL116" s="121"/>
      <c r="DM116" s="121"/>
      <c r="DN116" s="121"/>
      <c r="DO116" s="183"/>
      <c r="DP116" s="184"/>
      <c r="DQ116" s="185"/>
      <c r="DR116" s="186"/>
      <c r="DS116" s="181"/>
      <c r="DT116" s="181"/>
      <c r="DU116" s="187"/>
      <c r="DV116" s="179"/>
      <c r="DW116" s="181"/>
      <c r="DX116" s="181"/>
      <c r="DY116" s="187"/>
      <c r="DZ116" s="179"/>
      <c r="EA116" s="181"/>
      <c r="EB116" s="181"/>
      <c r="EC116" s="188"/>
      <c r="ED116" s="188"/>
      <c r="EE116" s="188"/>
      <c r="EF116" s="188"/>
      <c r="EG116" s="188"/>
      <c r="EH116" s="188"/>
      <c r="EI116" s="189"/>
      <c r="EJ116" s="189"/>
      <c r="EK116" s="189"/>
      <c r="EL116" s="179"/>
      <c r="EM116" s="181"/>
      <c r="EN116" s="181"/>
      <c r="EO116" s="189"/>
      <c r="EP116" s="189"/>
      <c r="EQ116" s="189"/>
      <c r="ER116" s="190"/>
      <c r="ES116" s="190"/>
      <c r="ET116" s="190"/>
      <c r="EU116" s="190"/>
      <c r="EV116" s="190"/>
      <c r="EW116" s="191"/>
      <c r="EX116" s="191"/>
      <c r="EY116" s="181"/>
      <c r="EZ116" s="181"/>
      <c r="FA116" s="179"/>
      <c r="FB116" s="179"/>
      <c r="FC116" s="132"/>
      <c r="FD116" s="132"/>
      <c r="FE116" s="181"/>
      <c r="FF116" s="181"/>
      <c r="FG116" s="184"/>
      <c r="FH116" s="184"/>
      <c r="FI116" s="192"/>
      <c r="FJ116" s="179"/>
      <c r="FK116" s="179">
        <v>100</v>
      </c>
      <c r="FL116" s="291">
        <v>100</v>
      </c>
      <c r="FM116" s="179"/>
      <c r="FN116" s="181"/>
      <c r="FO116" s="181"/>
      <c r="FP116" s="181"/>
      <c r="FQ116" s="181"/>
      <c r="FR116" s="142">
        <v>42193</v>
      </c>
      <c r="FS116" s="143">
        <v>39172</v>
      </c>
      <c r="FT116" s="14"/>
      <c r="FU116" s="14"/>
      <c r="FV116" s="14"/>
      <c r="FW116" s="14"/>
      <c r="FX116" s="14"/>
      <c r="FY116" s="14"/>
      <c r="FZ116" s="14"/>
      <c r="GA116" s="14"/>
      <c r="GB116" s="14"/>
    </row>
    <row r="117" spans="1:184" s="7" customFormat="1" ht="14.25">
      <c r="A117" s="314">
        <v>114</v>
      </c>
      <c r="B117" s="174" t="s">
        <v>482</v>
      </c>
      <c r="C117" s="175" t="s">
        <v>114</v>
      </c>
      <c r="D117" s="106">
        <v>37028</v>
      </c>
      <c r="E117" s="107" t="s">
        <v>483</v>
      </c>
      <c r="F117" s="344" t="s">
        <v>484</v>
      </c>
      <c r="G117" s="176" t="s">
        <v>326</v>
      </c>
      <c r="H117" s="110">
        <f>YEAR(FR117-D117)</f>
        <v>1914</v>
      </c>
      <c r="I117" s="111">
        <f>SUM(H117-1900)</f>
        <v>14</v>
      </c>
      <c r="J117" s="111">
        <f>IF(I117&gt;30,"",I117)</f>
        <v>14</v>
      </c>
      <c r="K117" s="110" t="e">
        <f>AVERAGE(L117:M117)</f>
        <v>#NUM!</v>
      </c>
      <c r="L117" s="112">
        <f>SUM(P117/O117)</f>
        <v>99</v>
      </c>
      <c r="M117" s="113" t="e">
        <f>AVERAGE(Q117:Z117)</f>
        <v>#NUM!</v>
      </c>
      <c r="N117" s="113" t="str">
        <f>IF(O117&lt;10,"No","Yes")</f>
        <v>No</v>
      </c>
      <c r="O117" s="114">
        <f>COUNT(AB117:FQ117)</f>
        <v>1</v>
      </c>
      <c r="P117" s="115">
        <f>SUM(AB117:FQ117)</f>
        <v>99</v>
      </c>
      <c r="Q117" s="113">
        <f>SMALL(AB117:FQ117,1)</f>
        <v>99</v>
      </c>
      <c r="R117" s="113" t="e">
        <f>SMALL(AB117:FQ117,2)</f>
        <v>#NUM!</v>
      </c>
      <c r="S117" s="113" t="e">
        <f>SMALL(AB117:FQ117,3)</f>
        <v>#NUM!</v>
      </c>
      <c r="T117" s="113" t="e">
        <f>SMALL(AB117:FQ117,4)</f>
        <v>#NUM!</v>
      </c>
      <c r="U117" s="113" t="e">
        <f>SMALL(AB117:FQ117,5)</f>
        <v>#NUM!</v>
      </c>
      <c r="V117" s="113" t="e">
        <f>SMALL(AB117:FQ117,6)</f>
        <v>#NUM!</v>
      </c>
      <c r="W117" s="113" t="e">
        <f>SMALL(AB117:FQ117,7)</f>
        <v>#NUM!</v>
      </c>
      <c r="X117" s="113" t="e">
        <f>SMALL(AB117:FQ117,8)</f>
        <v>#NUM!</v>
      </c>
      <c r="Y117" s="113" t="e">
        <f>SMALL(AB117:FQ117,9)</f>
        <v>#NUM!</v>
      </c>
      <c r="Z117" s="113" t="e">
        <f>SMALL(AB117:FQ117,10)</f>
        <v>#NUM!</v>
      </c>
      <c r="AA117" s="116">
        <f>SUM(O117/28)</f>
        <v>0.03571428571428571</v>
      </c>
      <c r="AB117" s="116"/>
      <c r="AC117" s="140"/>
      <c r="AD117" s="308"/>
      <c r="AE117" s="308"/>
      <c r="AF117" s="308"/>
      <c r="AG117" s="308"/>
      <c r="AH117" s="117"/>
      <c r="AI117" s="133"/>
      <c r="AJ117" s="308"/>
      <c r="AK117" s="308"/>
      <c r="AL117" s="308"/>
      <c r="AM117" s="308"/>
      <c r="AN117" s="308"/>
      <c r="AO117" s="120"/>
      <c r="AP117" s="120"/>
      <c r="AQ117" s="133"/>
      <c r="AR117" s="140"/>
      <c r="AS117" s="140"/>
      <c r="AT117" s="296"/>
      <c r="AU117" s="296"/>
      <c r="AV117" s="136"/>
      <c r="AW117" s="136"/>
      <c r="AX117" s="136"/>
      <c r="AY117" s="139"/>
      <c r="AZ117" s="139"/>
      <c r="BA117" s="135"/>
      <c r="BB117" s="135"/>
      <c r="BC117" s="138"/>
      <c r="BD117" s="138"/>
      <c r="BE117" s="138"/>
      <c r="BF117" s="138"/>
      <c r="BG117" s="137"/>
      <c r="BH117" s="137"/>
      <c r="BI117" s="296"/>
      <c r="BJ117" s="296"/>
      <c r="BK117" s="296"/>
      <c r="BL117" s="296"/>
      <c r="BM117" s="296"/>
      <c r="BN117" s="140"/>
      <c r="BO117" s="139"/>
      <c r="BP117" s="139"/>
      <c r="BQ117" s="139"/>
      <c r="BR117" s="139"/>
      <c r="BS117" s="139"/>
      <c r="BT117" s="139"/>
      <c r="BU117" s="131"/>
      <c r="BV117" s="131"/>
      <c r="BW117" s="139"/>
      <c r="BX117" s="139"/>
      <c r="BY117" s="118"/>
      <c r="BZ117" s="120"/>
      <c r="CA117" s="120"/>
      <c r="CB117" s="140"/>
      <c r="CC117" s="131"/>
      <c r="CD117" s="131"/>
      <c r="CE117" s="131"/>
      <c r="CF117" s="141"/>
      <c r="CG117" s="140"/>
      <c r="CH117" s="120"/>
      <c r="CI117" s="120"/>
      <c r="CJ117" s="140"/>
      <c r="CK117" s="130"/>
      <c r="CL117" s="130"/>
      <c r="CM117" s="130"/>
      <c r="CN117" s="130"/>
      <c r="CO117" s="117"/>
      <c r="CP117" s="118">
        <v>99</v>
      </c>
      <c r="CQ117" s="351"/>
      <c r="CR117" s="351"/>
      <c r="CS117" s="351"/>
      <c r="CT117" s="119"/>
      <c r="CU117" s="119"/>
      <c r="CV117" s="119"/>
      <c r="CW117" s="120"/>
      <c r="CX117" s="120"/>
      <c r="CY117" s="120"/>
      <c r="CZ117" s="120"/>
      <c r="DA117" s="121"/>
      <c r="DB117" s="121"/>
      <c r="DC117" s="120"/>
      <c r="DD117" s="120"/>
      <c r="DE117" s="120"/>
      <c r="DF117" s="120"/>
      <c r="DG117" s="337"/>
      <c r="DH117" s="337"/>
      <c r="DI117" s="337"/>
      <c r="DJ117" s="282"/>
      <c r="DK117" s="282"/>
      <c r="DL117" s="121"/>
      <c r="DM117" s="121"/>
      <c r="DN117" s="121"/>
      <c r="DO117" s="122"/>
      <c r="DP117" s="123"/>
      <c r="DQ117" s="124"/>
      <c r="DR117" s="125"/>
      <c r="DS117" s="120"/>
      <c r="DT117" s="120"/>
      <c r="DU117" s="126"/>
      <c r="DV117" s="127"/>
      <c r="DW117" s="120"/>
      <c r="DX117" s="120"/>
      <c r="DY117" s="126"/>
      <c r="DZ117" s="127"/>
      <c r="EA117" s="120"/>
      <c r="EB117" s="120"/>
      <c r="EC117" s="128"/>
      <c r="ED117" s="128"/>
      <c r="EE117" s="128"/>
      <c r="EF117" s="128"/>
      <c r="EG117" s="128"/>
      <c r="EH117" s="128"/>
      <c r="EI117" s="129"/>
      <c r="EJ117" s="129"/>
      <c r="EK117" s="129"/>
      <c r="EL117" s="127"/>
      <c r="EM117" s="120"/>
      <c r="EN117" s="120"/>
      <c r="EO117" s="129"/>
      <c r="EP117" s="129"/>
      <c r="EQ117" s="129"/>
      <c r="ER117" s="130"/>
      <c r="ES117" s="130"/>
      <c r="ET117" s="130"/>
      <c r="EU117" s="130"/>
      <c r="EV117" s="130"/>
      <c r="EW117" s="131"/>
      <c r="EX117" s="131"/>
      <c r="EY117" s="120"/>
      <c r="EZ117" s="120"/>
      <c r="FA117" s="127"/>
      <c r="FB117" s="117"/>
      <c r="FC117" s="132"/>
      <c r="FD117" s="132"/>
      <c r="FE117" s="120"/>
      <c r="FF117" s="120"/>
      <c r="FG117" s="123"/>
      <c r="FH117" s="123"/>
      <c r="FI117" s="134"/>
      <c r="FJ117" s="117"/>
      <c r="FK117" s="117"/>
      <c r="FL117" s="289"/>
      <c r="FM117" s="117"/>
      <c r="FN117" s="120"/>
      <c r="FO117" s="120"/>
      <c r="FP117" s="120"/>
      <c r="FQ117" s="120"/>
      <c r="FR117" s="142">
        <v>42193</v>
      </c>
      <c r="FS117" s="143">
        <v>39172</v>
      </c>
      <c r="FT117" s="14"/>
      <c r="FU117" s="14"/>
      <c r="FV117" s="14"/>
      <c r="FW117" s="14"/>
      <c r="FX117" s="14"/>
      <c r="FY117" s="14"/>
      <c r="FZ117" s="14"/>
      <c r="GA117" s="14"/>
      <c r="GB117" s="14"/>
    </row>
    <row r="118" spans="1:184" s="7" customFormat="1" ht="14.25">
      <c r="A118" s="314">
        <v>115</v>
      </c>
      <c r="B118" s="239" t="s">
        <v>437</v>
      </c>
      <c r="C118" s="250" t="s">
        <v>99</v>
      </c>
      <c r="D118" s="146">
        <v>35532</v>
      </c>
      <c r="E118" s="147" t="s">
        <v>433</v>
      </c>
      <c r="F118" s="108" t="s">
        <v>302</v>
      </c>
      <c r="G118" s="109" t="s">
        <v>121</v>
      </c>
      <c r="H118" s="110">
        <f>YEAR(FR118-D118)</f>
        <v>1918</v>
      </c>
      <c r="I118" s="111">
        <f>SUM(H118-1900)</f>
        <v>18</v>
      </c>
      <c r="J118" s="111">
        <f>IF(I118&gt;30,"",I118)</f>
        <v>18</v>
      </c>
      <c r="K118" s="110" t="e">
        <f>AVERAGE(L118:M118)</f>
        <v>#NUM!</v>
      </c>
      <c r="L118" s="112">
        <f>SUM(P118/O118)</f>
        <v>100</v>
      </c>
      <c r="M118" s="113" t="e">
        <f>AVERAGE(Q118:Z118)</f>
        <v>#NUM!</v>
      </c>
      <c r="N118" s="113" t="str">
        <f>IF(O118&lt;10,"No","Yes")</f>
        <v>No</v>
      </c>
      <c r="O118" s="114">
        <f>COUNT(AB118:FQ118)</f>
        <v>1</v>
      </c>
      <c r="P118" s="115">
        <f>SUM(AB118:FQ118)</f>
        <v>100</v>
      </c>
      <c r="Q118" s="113">
        <f>SMALL(AB118:FQ118,1)</f>
        <v>100</v>
      </c>
      <c r="R118" s="113" t="e">
        <f>SMALL(AB118:FQ118,2)</f>
        <v>#NUM!</v>
      </c>
      <c r="S118" s="113" t="e">
        <f>SMALL(AB118:FQ118,3)</f>
        <v>#NUM!</v>
      </c>
      <c r="T118" s="113" t="e">
        <f>SMALL(AB118:FQ118,4)</f>
        <v>#NUM!</v>
      </c>
      <c r="U118" s="113" t="e">
        <f>SMALL(AB118:FQ118,5)</f>
        <v>#NUM!</v>
      </c>
      <c r="V118" s="113" t="e">
        <f>SMALL(AB118:FQ118,6)</f>
        <v>#NUM!</v>
      </c>
      <c r="W118" s="113" t="e">
        <f>SMALL(AB118:FQ118,7)</f>
        <v>#NUM!</v>
      </c>
      <c r="X118" s="113" t="e">
        <f>SMALL(AB118:FQ118,8)</f>
        <v>#NUM!</v>
      </c>
      <c r="Y118" s="113" t="e">
        <f>SMALL(AB118:FQ118,9)</f>
        <v>#NUM!</v>
      </c>
      <c r="Z118" s="113" t="e">
        <f>SMALL(AB118:FQ118,10)</f>
        <v>#NUM!</v>
      </c>
      <c r="AA118" s="116">
        <f>SUM(O118/28)</f>
        <v>0.03571428571428571</v>
      </c>
      <c r="AB118" s="116"/>
      <c r="AC118" s="182"/>
      <c r="AD118" s="308"/>
      <c r="AE118" s="308"/>
      <c r="AF118" s="308"/>
      <c r="AG118" s="308"/>
      <c r="AH118" s="179"/>
      <c r="AI118" s="179"/>
      <c r="AJ118" s="308"/>
      <c r="AK118" s="308"/>
      <c r="AL118" s="308"/>
      <c r="AM118" s="308"/>
      <c r="AN118" s="308"/>
      <c r="AO118" s="181"/>
      <c r="AP118" s="181"/>
      <c r="AQ118" s="179"/>
      <c r="AR118" s="182"/>
      <c r="AS118" s="182"/>
      <c r="AT118" s="296"/>
      <c r="AU118" s="296"/>
      <c r="AV118" s="136"/>
      <c r="AW118" s="136"/>
      <c r="AX118" s="136"/>
      <c r="AY118" s="139"/>
      <c r="AZ118" s="139"/>
      <c r="BA118" s="135"/>
      <c r="BB118" s="135"/>
      <c r="BC118" s="138"/>
      <c r="BD118" s="138"/>
      <c r="BE118" s="138"/>
      <c r="BF118" s="138"/>
      <c r="BG118" s="137"/>
      <c r="BH118" s="137"/>
      <c r="BI118" s="296"/>
      <c r="BJ118" s="296"/>
      <c r="BK118" s="296"/>
      <c r="BL118" s="296"/>
      <c r="BM118" s="296"/>
      <c r="BN118" s="182"/>
      <c r="BO118" s="139"/>
      <c r="BP118" s="139"/>
      <c r="BQ118" s="139"/>
      <c r="BR118" s="139"/>
      <c r="BS118" s="139"/>
      <c r="BT118" s="139"/>
      <c r="BU118" s="191"/>
      <c r="BV118" s="191"/>
      <c r="BW118" s="139"/>
      <c r="BX118" s="139"/>
      <c r="BY118" s="179"/>
      <c r="BZ118" s="181"/>
      <c r="CA118" s="181"/>
      <c r="CB118" s="182"/>
      <c r="CC118" s="191"/>
      <c r="CD118" s="191"/>
      <c r="CE118" s="191"/>
      <c r="CF118" s="193">
        <v>100</v>
      </c>
      <c r="CG118" s="182"/>
      <c r="CH118" s="181"/>
      <c r="CI118" s="181"/>
      <c r="CJ118" s="182"/>
      <c r="CK118" s="190"/>
      <c r="CL118" s="190"/>
      <c r="CM118" s="190"/>
      <c r="CN118" s="190"/>
      <c r="CO118" s="179"/>
      <c r="CP118" s="179"/>
      <c r="CQ118" s="191"/>
      <c r="CR118" s="191"/>
      <c r="CS118" s="191"/>
      <c r="CT118" s="180"/>
      <c r="CU118" s="180"/>
      <c r="CV118" s="180"/>
      <c r="CW118" s="181"/>
      <c r="CX118" s="181"/>
      <c r="CY118" s="181"/>
      <c r="CZ118" s="181"/>
      <c r="DA118" s="121"/>
      <c r="DB118" s="121"/>
      <c r="DC118" s="181"/>
      <c r="DD118" s="181"/>
      <c r="DE118" s="181"/>
      <c r="DF118" s="181"/>
      <c r="DG118" s="338"/>
      <c r="DH118" s="338"/>
      <c r="DI118" s="338"/>
      <c r="DJ118" s="187"/>
      <c r="DK118" s="187"/>
      <c r="DL118" s="121"/>
      <c r="DM118" s="121"/>
      <c r="DN118" s="121"/>
      <c r="DO118" s="183"/>
      <c r="DP118" s="184"/>
      <c r="DQ118" s="185"/>
      <c r="DR118" s="186"/>
      <c r="DS118" s="181"/>
      <c r="DT118" s="181"/>
      <c r="DU118" s="187"/>
      <c r="DV118" s="179"/>
      <c r="DW118" s="181"/>
      <c r="DX118" s="181"/>
      <c r="DY118" s="187"/>
      <c r="DZ118" s="179"/>
      <c r="EA118" s="181"/>
      <c r="EB118" s="181"/>
      <c r="EC118" s="188"/>
      <c r="ED118" s="188"/>
      <c r="EE118" s="188"/>
      <c r="EF118" s="188"/>
      <c r="EG118" s="188"/>
      <c r="EH118" s="188"/>
      <c r="EI118" s="189"/>
      <c r="EJ118" s="189"/>
      <c r="EK118" s="189"/>
      <c r="EL118" s="179"/>
      <c r="EM118" s="181"/>
      <c r="EN118" s="181"/>
      <c r="EO118" s="189"/>
      <c r="EP118" s="189"/>
      <c r="EQ118" s="189"/>
      <c r="ER118" s="190"/>
      <c r="ES118" s="190"/>
      <c r="ET118" s="190"/>
      <c r="EU118" s="190"/>
      <c r="EV118" s="190"/>
      <c r="EW118" s="191"/>
      <c r="EX118" s="191"/>
      <c r="EY118" s="181"/>
      <c r="EZ118" s="181"/>
      <c r="FA118" s="179"/>
      <c r="FB118" s="179"/>
      <c r="FC118" s="132"/>
      <c r="FD118" s="132"/>
      <c r="FE118" s="181"/>
      <c r="FF118" s="181"/>
      <c r="FG118" s="184"/>
      <c r="FH118" s="184"/>
      <c r="FI118" s="192"/>
      <c r="FJ118" s="179"/>
      <c r="FK118" s="179"/>
      <c r="FL118" s="291"/>
      <c r="FM118" s="179"/>
      <c r="FN118" s="181"/>
      <c r="FO118" s="181"/>
      <c r="FP118" s="181"/>
      <c r="FQ118" s="181"/>
      <c r="FR118" s="142">
        <v>42193</v>
      </c>
      <c r="FS118" s="143">
        <v>39172</v>
      </c>
      <c r="FT118" s="14"/>
      <c r="FU118" s="14"/>
      <c r="FV118" s="14"/>
      <c r="FW118" s="14"/>
      <c r="FX118" s="14"/>
      <c r="FY118" s="14"/>
      <c r="FZ118" s="14"/>
      <c r="GA118" s="14"/>
      <c r="GB118" s="14"/>
    </row>
    <row r="119" spans="1:184" s="9" customFormat="1" ht="14.25">
      <c r="A119" s="314">
        <v>116</v>
      </c>
      <c r="B119" s="258" t="s">
        <v>411</v>
      </c>
      <c r="C119" s="260" t="s">
        <v>114</v>
      </c>
      <c r="D119" s="106">
        <v>37024</v>
      </c>
      <c r="E119" s="147" t="s">
        <v>269</v>
      </c>
      <c r="F119" s="108" t="s">
        <v>207</v>
      </c>
      <c r="G119" s="176"/>
      <c r="H119" s="110">
        <f>YEAR(FR119-D119)</f>
        <v>1914</v>
      </c>
      <c r="I119" s="111">
        <f>SUM(H119-1900)</f>
        <v>14</v>
      </c>
      <c r="J119" s="111">
        <f>IF(I119&gt;30,"",I119)</f>
        <v>14</v>
      </c>
      <c r="K119" s="110" t="e">
        <f>AVERAGE(L119:M119)</f>
        <v>#NUM!</v>
      </c>
      <c r="L119" s="112">
        <f>SUM(P119/O119)</f>
        <v>100</v>
      </c>
      <c r="M119" s="113" t="e">
        <f>AVERAGE(Q119:Z119)</f>
        <v>#NUM!</v>
      </c>
      <c r="N119" s="113" t="str">
        <f>IF(O119&lt;10,"No","Yes")</f>
        <v>No</v>
      </c>
      <c r="O119" s="114">
        <f>COUNT(AB119:FQ119)</f>
        <v>1</v>
      </c>
      <c r="P119" s="115">
        <f>SUM(AB119:FQ119)</f>
        <v>100</v>
      </c>
      <c r="Q119" s="113">
        <f>SMALL(AB119:FQ119,1)</f>
        <v>100</v>
      </c>
      <c r="R119" s="113" t="e">
        <f>SMALL(AB119:FQ119,2)</f>
        <v>#NUM!</v>
      </c>
      <c r="S119" s="113" t="e">
        <f>SMALL(AB119:FQ119,3)</f>
        <v>#NUM!</v>
      </c>
      <c r="T119" s="113" t="e">
        <f>SMALL(AB119:FQ119,4)</f>
        <v>#NUM!</v>
      </c>
      <c r="U119" s="113" t="e">
        <f>SMALL(AB119:FQ119,5)</f>
        <v>#NUM!</v>
      </c>
      <c r="V119" s="113" t="e">
        <f>SMALL(AB119:FQ119,6)</f>
        <v>#NUM!</v>
      </c>
      <c r="W119" s="113" t="e">
        <f>SMALL(AB119:FQ119,7)</f>
        <v>#NUM!</v>
      </c>
      <c r="X119" s="113" t="e">
        <f>SMALL(AB119:FQ119,8)</f>
        <v>#NUM!</v>
      </c>
      <c r="Y119" s="113" t="e">
        <f>SMALL(AB119:FQ119,9)</f>
        <v>#NUM!</v>
      </c>
      <c r="Z119" s="113" t="e">
        <f>SMALL(AB119:FQ119,10)</f>
        <v>#NUM!</v>
      </c>
      <c r="AA119" s="116">
        <f>SUM(O119/28)</f>
        <v>0.03571428571428571</v>
      </c>
      <c r="AB119" s="116"/>
      <c r="AC119" s="182"/>
      <c r="AD119" s="308"/>
      <c r="AE119" s="308"/>
      <c r="AF119" s="308"/>
      <c r="AG119" s="308"/>
      <c r="AH119" s="179"/>
      <c r="AI119" s="179"/>
      <c r="AJ119" s="308"/>
      <c r="AK119" s="308"/>
      <c r="AL119" s="308"/>
      <c r="AM119" s="308"/>
      <c r="AN119" s="308"/>
      <c r="AO119" s="181"/>
      <c r="AP119" s="181"/>
      <c r="AQ119" s="179"/>
      <c r="AR119" s="182"/>
      <c r="AS119" s="182"/>
      <c r="AT119" s="296"/>
      <c r="AU119" s="296"/>
      <c r="AV119" s="136"/>
      <c r="AW119" s="136"/>
      <c r="AX119" s="136"/>
      <c r="AY119" s="139"/>
      <c r="AZ119" s="139"/>
      <c r="BA119" s="135"/>
      <c r="BB119" s="135"/>
      <c r="BC119" s="138"/>
      <c r="BD119" s="138"/>
      <c r="BE119" s="138"/>
      <c r="BF119" s="138"/>
      <c r="BG119" s="137"/>
      <c r="BH119" s="137"/>
      <c r="BI119" s="296"/>
      <c r="BJ119" s="296"/>
      <c r="BK119" s="296"/>
      <c r="BL119" s="296"/>
      <c r="BM119" s="296"/>
      <c r="BN119" s="182"/>
      <c r="BO119" s="139"/>
      <c r="BP119" s="139"/>
      <c r="BQ119" s="139"/>
      <c r="BR119" s="139"/>
      <c r="BS119" s="139"/>
      <c r="BT119" s="139"/>
      <c r="BU119" s="191"/>
      <c r="BV119" s="191"/>
      <c r="BW119" s="139"/>
      <c r="BX119" s="139"/>
      <c r="BY119" s="179"/>
      <c r="BZ119" s="181"/>
      <c r="CA119" s="181"/>
      <c r="CB119" s="182"/>
      <c r="CC119" s="191"/>
      <c r="CD119" s="191"/>
      <c r="CE119" s="191"/>
      <c r="CF119" s="193"/>
      <c r="CG119" s="182"/>
      <c r="CH119" s="181"/>
      <c r="CI119" s="181"/>
      <c r="CJ119" s="182"/>
      <c r="CK119" s="190"/>
      <c r="CL119" s="190"/>
      <c r="CM119" s="190"/>
      <c r="CN119" s="190"/>
      <c r="CO119" s="179"/>
      <c r="CP119" s="179"/>
      <c r="CQ119" s="191"/>
      <c r="CR119" s="191"/>
      <c r="CS119" s="191"/>
      <c r="CT119" s="180"/>
      <c r="CU119" s="180"/>
      <c r="CV119" s="180"/>
      <c r="CW119" s="181"/>
      <c r="CX119" s="181"/>
      <c r="CY119" s="181"/>
      <c r="CZ119" s="181"/>
      <c r="DA119" s="121"/>
      <c r="DB119" s="121"/>
      <c r="DC119" s="181"/>
      <c r="DD119" s="181"/>
      <c r="DE119" s="181"/>
      <c r="DF119" s="181"/>
      <c r="DG119" s="338"/>
      <c r="DH119" s="338"/>
      <c r="DI119" s="338"/>
      <c r="DJ119" s="187"/>
      <c r="DK119" s="187"/>
      <c r="DL119" s="121"/>
      <c r="DM119" s="121"/>
      <c r="DN119" s="121"/>
      <c r="DO119" s="183"/>
      <c r="DP119" s="184"/>
      <c r="DQ119" s="185"/>
      <c r="DR119" s="186"/>
      <c r="DS119" s="181"/>
      <c r="DT119" s="181"/>
      <c r="DU119" s="187"/>
      <c r="DV119" s="179"/>
      <c r="DW119" s="181"/>
      <c r="DX119" s="181"/>
      <c r="DY119" s="187"/>
      <c r="DZ119" s="179"/>
      <c r="EA119" s="181"/>
      <c r="EB119" s="181"/>
      <c r="EC119" s="188"/>
      <c r="ED119" s="188"/>
      <c r="EE119" s="188"/>
      <c r="EF119" s="188"/>
      <c r="EG119" s="188"/>
      <c r="EH119" s="188"/>
      <c r="EI119" s="189"/>
      <c r="EJ119" s="189"/>
      <c r="EK119" s="189"/>
      <c r="EL119" s="179"/>
      <c r="EM119" s="181"/>
      <c r="EN119" s="181"/>
      <c r="EO119" s="189"/>
      <c r="EP119" s="189"/>
      <c r="EQ119" s="189"/>
      <c r="ER119" s="190"/>
      <c r="ES119" s="190"/>
      <c r="ET119" s="190"/>
      <c r="EU119" s="190"/>
      <c r="EV119" s="190"/>
      <c r="EW119" s="191"/>
      <c r="EX119" s="191"/>
      <c r="EY119" s="181"/>
      <c r="EZ119" s="181"/>
      <c r="FA119" s="179"/>
      <c r="FB119" s="179"/>
      <c r="FC119" s="132"/>
      <c r="FD119" s="132"/>
      <c r="FE119" s="181"/>
      <c r="FF119" s="181"/>
      <c r="FG119" s="184"/>
      <c r="FH119" s="184"/>
      <c r="FI119" s="192"/>
      <c r="FJ119" s="179"/>
      <c r="FK119" s="179"/>
      <c r="FL119" s="291">
        <v>100</v>
      </c>
      <c r="FM119" s="179"/>
      <c r="FN119" s="181"/>
      <c r="FO119" s="181"/>
      <c r="FP119" s="181"/>
      <c r="FQ119" s="181"/>
      <c r="FR119" s="142">
        <v>42193</v>
      </c>
      <c r="FS119" s="143">
        <v>39172</v>
      </c>
      <c r="FT119" s="15"/>
      <c r="FU119" s="15"/>
      <c r="FV119" s="15"/>
      <c r="FW119" s="15"/>
      <c r="FX119" s="15"/>
      <c r="FY119" s="15"/>
      <c r="FZ119" s="15"/>
      <c r="GA119" s="15"/>
      <c r="GB119" s="15"/>
    </row>
    <row r="120" spans="1:184" s="7" customFormat="1" ht="14.25">
      <c r="A120" s="314">
        <v>117</v>
      </c>
      <c r="B120" s="212" t="s">
        <v>72</v>
      </c>
      <c r="C120" s="213" t="s">
        <v>118</v>
      </c>
      <c r="D120" s="146">
        <v>37757</v>
      </c>
      <c r="E120" s="147" t="s">
        <v>84</v>
      </c>
      <c r="F120" s="240" t="s">
        <v>58</v>
      </c>
      <c r="G120" s="148" t="s">
        <v>38</v>
      </c>
      <c r="H120" s="110">
        <f>YEAR(FR120-D120)</f>
        <v>1912</v>
      </c>
      <c r="I120" s="111">
        <f>SUM(H120-1900)</f>
        <v>12</v>
      </c>
      <c r="J120" s="111">
        <f>IF(I120&gt;30,"",I120)</f>
        <v>12</v>
      </c>
      <c r="K120" s="110" t="e">
        <f>AVERAGE(L120:M120)</f>
        <v>#NUM!</v>
      </c>
      <c r="L120" s="112">
        <f>SUM(P120/O120)</f>
        <v>100</v>
      </c>
      <c r="M120" s="113" t="e">
        <f>AVERAGE(Q120:V120)</f>
        <v>#NUM!</v>
      </c>
      <c r="N120" s="113" t="str">
        <f>IF(O120&lt;6,"No","Yes")</f>
        <v>No</v>
      </c>
      <c r="O120" s="114">
        <f>COUNT(AB120:FQ120)</f>
        <v>1</v>
      </c>
      <c r="P120" s="115">
        <f>SUM(AB120:FQ120)</f>
        <v>100</v>
      </c>
      <c r="Q120" s="113">
        <f>SMALL(AB120:FQ120,1)</f>
        <v>100</v>
      </c>
      <c r="R120" s="113" t="e">
        <f>SMALL(AB120:FQ120,2)</f>
        <v>#NUM!</v>
      </c>
      <c r="S120" s="113" t="e">
        <f>SMALL(AB120:FQ120,3)</f>
        <v>#NUM!</v>
      </c>
      <c r="T120" s="113" t="e">
        <f>SMALL(AB120:FQ120,4)</f>
        <v>#NUM!</v>
      </c>
      <c r="U120" s="113" t="e">
        <f>SMALL(AB120:FQ120,5)</f>
        <v>#NUM!</v>
      </c>
      <c r="V120" s="113" t="e">
        <f>SMALL(AB120:FQ120,6)</f>
        <v>#NUM!</v>
      </c>
      <c r="W120" s="113" t="e">
        <f>SMALL(AB120:FQ120,7)</f>
        <v>#NUM!</v>
      </c>
      <c r="X120" s="113" t="e">
        <f>SMALL(AB120:FQ120,8)</f>
        <v>#NUM!</v>
      </c>
      <c r="Y120" s="113" t="e">
        <f>SMALL(AB120:FQ120,9)</f>
        <v>#NUM!</v>
      </c>
      <c r="Z120" s="113" t="e">
        <f>SMALL(AB120:FQ120,10)</f>
        <v>#NUM!</v>
      </c>
      <c r="AA120" s="116">
        <f>SUM(O120/28)</f>
        <v>0.03571428571428571</v>
      </c>
      <c r="AB120" s="116"/>
      <c r="AC120" s="182"/>
      <c r="AD120" s="308"/>
      <c r="AE120" s="308"/>
      <c r="AF120" s="308"/>
      <c r="AG120" s="308"/>
      <c r="AH120" s="179"/>
      <c r="AI120" s="179"/>
      <c r="AJ120" s="308"/>
      <c r="AK120" s="308"/>
      <c r="AL120" s="308"/>
      <c r="AM120" s="308"/>
      <c r="AN120" s="308"/>
      <c r="AO120" s="181"/>
      <c r="AP120" s="181"/>
      <c r="AQ120" s="179"/>
      <c r="AR120" s="182"/>
      <c r="AS120" s="182"/>
      <c r="AT120" s="296"/>
      <c r="AU120" s="296"/>
      <c r="AV120" s="136"/>
      <c r="AW120" s="136"/>
      <c r="AX120" s="136"/>
      <c r="AY120" s="139"/>
      <c r="AZ120" s="139"/>
      <c r="BA120" s="135"/>
      <c r="BB120" s="135"/>
      <c r="BC120" s="138"/>
      <c r="BD120" s="138"/>
      <c r="BE120" s="138"/>
      <c r="BF120" s="138"/>
      <c r="BG120" s="137"/>
      <c r="BH120" s="137"/>
      <c r="BI120" s="296"/>
      <c r="BJ120" s="296"/>
      <c r="BK120" s="296"/>
      <c r="BL120" s="296"/>
      <c r="BM120" s="296"/>
      <c r="BN120" s="182"/>
      <c r="BO120" s="139"/>
      <c r="BP120" s="139"/>
      <c r="BQ120" s="139"/>
      <c r="BR120" s="139"/>
      <c r="BS120" s="139"/>
      <c r="BT120" s="139"/>
      <c r="BU120" s="191"/>
      <c r="BV120" s="191"/>
      <c r="BW120" s="139"/>
      <c r="BX120" s="139"/>
      <c r="BY120" s="179"/>
      <c r="BZ120" s="181"/>
      <c r="CA120" s="181"/>
      <c r="CB120" s="182"/>
      <c r="CC120" s="191"/>
      <c r="CD120" s="191"/>
      <c r="CE120" s="191"/>
      <c r="CF120" s="193"/>
      <c r="CG120" s="182"/>
      <c r="CH120" s="181"/>
      <c r="CI120" s="181"/>
      <c r="CJ120" s="182"/>
      <c r="CK120" s="190"/>
      <c r="CL120" s="190"/>
      <c r="CM120" s="190"/>
      <c r="CN120" s="190"/>
      <c r="CO120" s="179"/>
      <c r="CP120" s="179"/>
      <c r="CQ120" s="191"/>
      <c r="CR120" s="191"/>
      <c r="CS120" s="191"/>
      <c r="CT120" s="180"/>
      <c r="CU120" s="180"/>
      <c r="CV120" s="180"/>
      <c r="CW120" s="181"/>
      <c r="CX120" s="181"/>
      <c r="CY120" s="181"/>
      <c r="CZ120" s="181"/>
      <c r="DA120" s="121"/>
      <c r="DB120" s="121"/>
      <c r="DC120" s="181"/>
      <c r="DD120" s="181"/>
      <c r="DE120" s="181"/>
      <c r="DF120" s="181"/>
      <c r="DG120" s="338"/>
      <c r="DH120" s="338"/>
      <c r="DI120" s="338"/>
      <c r="DJ120" s="187"/>
      <c r="DK120" s="187"/>
      <c r="DL120" s="121"/>
      <c r="DM120" s="121"/>
      <c r="DN120" s="121"/>
      <c r="DO120" s="183"/>
      <c r="DP120" s="184"/>
      <c r="DQ120" s="185"/>
      <c r="DR120" s="186"/>
      <c r="DS120" s="181"/>
      <c r="DT120" s="181"/>
      <c r="DU120" s="187"/>
      <c r="DV120" s="179"/>
      <c r="DW120" s="181"/>
      <c r="DX120" s="181"/>
      <c r="DY120" s="187"/>
      <c r="DZ120" s="179">
        <v>100</v>
      </c>
      <c r="EA120" s="181"/>
      <c r="EB120" s="181"/>
      <c r="EC120" s="188"/>
      <c r="ED120" s="188"/>
      <c r="EE120" s="188"/>
      <c r="EF120" s="188"/>
      <c r="EG120" s="188"/>
      <c r="EH120" s="188"/>
      <c r="EI120" s="189"/>
      <c r="EJ120" s="189"/>
      <c r="EK120" s="189"/>
      <c r="EL120" s="179"/>
      <c r="EM120" s="181"/>
      <c r="EN120" s="181"/>
      <c r="EO120" s="189"/>
      <c r="EP120" s="189"/>
      <c r="EQ120" s="189"/>
      <c r="ER120" s="190"/>
      <c r="ES120" s="190"/>
      <c r="ET120" s="190"/>
      <c r="EU120" s="190"/>
      <c r="EV120" s="190"/>
      <c r="EW120" s="191"/>
      <c r="EX120" s="191"/>
      <c r="EY120" s="181"/>
      <c r="EZ120" s="181"/>
      <c r="FA120" s="179"/>
      <c r="FB120" s="179"/>
      <c r="FC120" s="132"/>
      <c r="FD120" s="132"/>
      <c r="FE120" s="181"/>
      <c r="FF120" s="181"/>
      <c r="FG120" s="184"/>
      <c r="FH120" s="184"/>
      <c r="FI120" s="192"/>
      <c r="FJ120" s="179"/>
      <c r="FK120" s="179"/>
      <c r="FL120" s="291"/>
      <c r="FM120" s="179"/>
      <c r="FN120" s="181"/>
      <c r="FO120" s="181"/>
      <c r="FP120" s="181"/>
      <c r="FQ120" s="181"/>
      <c r="FR120" s="142">
        <v>42193</v>
      </c>
      <c r="FS120" s="143">
        <v>39172</v>
      </c>
      <c r="FT120" s="14"/>
      <c r="FU120" s="14"/>
      <c r="FV120" s="14"/>
      <c r="FW120" s="14"/>
      <c r="FX120" s="14"/>
      <c r="FY120" s="14"/>
      <c r="FZ120" s="14"/>
      <c r="GA120" s="14"/>
      <c r="GB120" s="14"/>
    </row>
    <row r="121" spans="1:184" s="9" customFormat="1" ht="14.25" customHeight="1">
      <c r="A121" s="314">
        <v>118</v>
      </c>
      <c r="B121" s="258" t="s">
        <v>354</v>
      </c>
      <c r="C121" s="260" t="s">
        <v>114</v>
      </c>
      <c r="D121" s="146">
        <v>36975</v>
      </c>
      <c r="E121" s="147" t="s">
        <v>313</v>
      </c>
      <c r="F121" s="108" t="s">
        <v>314</v>
      </c>
      <c r="G121" s="176" t="s">
        <v>315</v>
      </c>
      <c r="H121" s="110">
        <f>YEAR(FR121-D121)</f>
        <v>1914</v>
      </c>
      <c r="I121" s="111">
        <f>SUM(H121-1900)</f>
        <v>14</v>
      </c>
      <c r="J121" s="111">
        <f>IF(I121&gt;30,"",I121)</f>
        <v>14</v>
      </c>
      <c r="K121" s="110" t="e">
        <f>AVERAGE(L121:M121)</f>
        <v>#NUM!</v>
      </c>
      <c r="L121" s="112">
        <f>SUM(P121/O121)</f>
        <v>100.83333333333333</v>
      </c>
      <c r="M121" s="113" t="e">
        <f>AVERAGE(Q121:Z121)</f>
        <v>#NUM!</v>
      </c>
      <c r="N121" s="113" t="str">
        <f>IF(O121&lt;10,"No","Yes")</f>
        <v>No</v>
      </c>
      <c r="O121" s="114">
        <f>COUNT(AB121:FQ121)</f>
        <v>6</v>
      </c>
      <c r="P121" s="115">
        <f>SUM(AB121:FQ121)</f>
        <v>605</v>
      </c>
      <c r="Q121" s="113">
        <f>SMALL(AB121:FQ121,1)</f>
        <v>92</v>
      </c>
      <c r="R121" s="113">
        <f>SMALL(AB121:FQ121,2)</f>
        <v>96</v>
      </c>
      <c r="S121" s="113">
        <f>SMALL(AB121:FQ121,3)</f>
        <v>96</v>
      </c>
      <c r="T121" s="113">
        <f>SMALL(AB121:FQ121,4)</f>
        <v>104</v>
      </c>
      <c r="U121" s="113">
        <f>SMALL(AB121:FQ121,5)</f>
        <v>104</v>
      </c>
      <c r="V121" s="113">
        <f>SMALL(AB121:FQ121,6)</f>
        <v>113</v>
      </c>
      <c r="W121" s="113" t="e">
        <f>SMALL(AB121:FQ121,7)</f>
        <v>#NUM!</v>
      </c>
      <c r="X121" s="113" t="e">
        <f>SMALL(AB121:FQ121,8)</f>
        <v>#NUM!</v>
      </c>
      <c r="Y121" s="113" t="e">
        <f>SMALL(AB121:FQ121,9)</f>
        <v>#NUM!</v>
      </c>
      <c r="Z121" s="113" t="e">
        <f>SMALL(AB121:FQ121,10)</f>
        <v>#NUM!</v>
      </c>
      <c r="AA121" s="116">
        <f>SUM(O121/28)</f>
        <v>0.21428571428571427</v>
      </c>
      <c r="AB121" s="116"/>
      <c r="AC121" s="182"/>
      <c r="AD121" s="308"/>
      <c r="AE121" s="308"/>
      <c r="AF121" s="308"/>
      <c r="AG121" s="308"/>
      <c r="AH121" s="179"/>
      <c r="AI121" s="179"/>
      <c r="AJ121" s="308"/>
      <c r="AK121" s="308"/>
      <c r="AL121" s="308"/>
      <c r="AM121" s="308"/>
      <c r="AN121" s="308"/>
      <c r="AO121" s="181"/>
      <c r="AP121" s="181"/>
      <c r="AQ121" s="179"/>
      <c r="AR121" s="182"/>
      <c r="AS121" s="182"/>
      <c r="AT121" s="296"/>
      <c r="AU121" s="296"/>
      <c r="AV121" s="136"/>
      <c r="AW121" s="136"/>
      <c r="AX121" s="136"/>
      <c r="AY121" s="139"/>
      <c r="AZ121" s="139"/>
      <c r="BA121" s="135"/>
      <c r="BB121" s="135"/>
      <c r="BC121" s="138"/>
      <c r="BD121" s="138"/>
      <c r="BE121" s="138"/>
      <c r="BF121" s="138"/>
      <c r="BG121" s="137"/>
      <c r="BH121" s="137"/>
      <c r="BI121" s="296"/>
      <c r="BJ121" s="296"/>
      <c r="BK121" s="296"/>
      <c r="BL121" s="296"/>
      <c r="BM121" s="296"/>
      <c r="BN121" s="182"/>
      <c r="BO121" s="139"/>
      <c r="BP121" s="139"/>
      <c r="BQ121" s="139"/>
      <c r="BR121" s="139"/>
      <c r="BS121" s="139"/>
      <c r="BT121" s="139"/>
      <c r="BU121" s="191"/>
      <c r="BV121" s="191"/>
      <c r="BW121" s="139"/>
      <c r="BX121" s="139"/>
      <c r="BY121" s="179"/>
      <c r="BZ121" s="181"/>
      <c r="CA121" s="181"/>
      <c r="CB121" s="182"/>
      <c r="CC121" s="191"/>
      <c r="CD121" s="191"/>
      <c r="CE121" s="191"/>
      <c r="CF121" s="193"/>
      <c r="CG121" s="182"/>
      <c r="CH121" s="181"/>
      <c r="CI121" s="181"/>
      <c r="CJ121" s="182"/>
      <c r="CK121" s="190"/>
      <c r="CL121" s="190"/>
      <c r="CM121" s="190"/>
      <c r="CN121" s="190"/>
      <c r="CO121" s="179"/>
      <c r="CP121" s="179">
        <v>96</v>
      </c>
      <c r="CQ121" s="191"/>
      <c r="CR121" s="191"/>
      <c r="CS121" s="191"/>
      <c r="CT121" s="180"/>
      <c r="CU121" s="180"/>
      <c r="CV121" s="180"/>
      <c r="CW121" s="181"/>
      <c r="CX121" s="181"/>
      <c r="CY121" s="181"/>
      <c r="CZ121" s="181"/>
      <c r="DA121" s="121"/>
      <c r="DB121" s="121"/>
      <c r="DC121" s="181"/>
      <c r="DD121" s="181"/>
      <c r="DE121" s="181"/>
      <c r="DF121" s="181"/>
      <c r="DG121" s="338"/>
      <c r="DH121" s="338"/>
      <c r="DI121" s="338"/>
      <c r="DJ121" s="187"/>
      <c r="DK121" s="187"/>
      <c r="DL121" s="121"/>
      <c r="DM121" s="121"/>
      <c r="DN121" s="121"/>
      <c r="DO121" s="183"/>
      <c r="DP121" s="184"/>
      <c r="DQ121" s="185"/>
      <c r="DR121" s="186"/>
      <c r="DS121" s="181"/>
      <c r="DT121" s="181"/>
      <c r="DU121" s="187"/>
      <c r="DV121" s="179"/>
      <c r="DW121" s="181"/>
      <c r="DX121" s="181"/>
      <c r="DY121" s="187"/>
      <c r="DZ121" s="179"/>
      <c r="EA121" s="181"/>
      <c r="EB121" s="181"/>
      <c r="EC121" s="188"/>
      <c r="ED121" s="188"/>
      <c r="EE121" s="188"/>
      <c r="EF121" s="188"/>
      <c r="EG121" s="188"/>
      <c r="EH121" s="188"/>
      <c r="EI121" s="189"/>
      <c r="EJ121" s="189"/>
      <c r="EK121" s="189"/>
      <c r="EL121" s="179"/>
      <c r="EM121" s="181"/>
      <c r="EN121" s="181"/>
      <c r="EO121" s="189"/>
      <c r="EP121" s="189"/>
      <c r="EQ121" s="189"/>
      <c r="ER121" s="190"/>
      <c r="ES121" s="190"/>
      <c r="ET121" s="190"/>
      <c r="EU121" s="190"/>
      <c r="EV121" s="190"/>
      <c r="EW121" s="191"/>
      <c r="EX121" s="191"/>
      <c r="EY121" s="181"/>
      <c r="EZ121" s="181"/>
      <c r="FA121" s="179"/>
      <c r="FB121" s="179">
        <v>92</v>
      </c>
      <c r="FC121" s="132"/>
      <c r="FD121" s="132"/>
      <c r="FE121" s="181"/>
      <c r="FF121" s="181"/>
      <c r="FG121" s="184"/>
      <c r="FH121" s="184"/>
      <c r="FI121" s="192">
        <v>104</v>
      </c>
      <c r="FJ121" s="179"/>
      <c r="FK121" s="179">
        <v>96</v>
      </c>
      <c r="FL121" s="291">
        <v>113</v>
      </c>
      <c r="FM121" s="179">
        <v>104</v>
      </c>
      <c r="FN121" s="181"/>
      <c r="FO121" s="181"/>
      <c r="FP121" s="181"/>
      <c r="FQ121" s="181"/>
      <c r="FR121" s="142">
        <v>42193</v>
      </c>
      <c r="FS121" s="143">
        <v>39172</v>
      </c>
      <c r="FT121" s="15"/>
      <c r="FU121" s="15"/>
      <c r="FV121" s="15"/>
      <c r="FW121" s="15"/>
      <c r="FX121" s="15"/>
      <c r="FY121" s="15"/>
      <c r="FZ121" s="15"/>
      <c r="GA121" s="15"/>
      <c r="GB121" s="15"/>
    </row>
    <row r="122" spans="1:184" s="10" customFormat="1" ht="14.25" customHeight="1">
      <c r="A122" s="314">
        <v>119</v>
      </c>
      <c r="B122" s="194" t="s">
        <v>434</v>
      </c>
      <c r="C122" s="195" t="s">
        <v>114</v>
      </c>
      <c r="D122" s="146">
        <v>36819</v>
      </c>
      <c r="E122" s="147" t="s">
        <v>435</v>
      </c>
      <c r="F122" s="108" t="s">
        <v>436</v>
      </c>
      <c r="G122" s="109" t="s">
        <v>326</v>
      </c>
      <c r="H122" s="110">
        <f>YEAR(FR122-D122)</f>
        <v>1914</v>
      </c>
      <c r="I122" s="111">
        <f>SUM(H122-1900)</f>
        <v>14</v>
      </c>
      <c r="J122" s="111">
        <f>IF(I122&gt;30,"",I122)</f>
        <v>14</v>
      </c>
      <c r="K122" s="110" t="e">
        <f>AVERAGE(L122:M122)</f>
        <v>#NUM!</v>
      </c>
      <c r="L122" s="112">
        <f>SUM(P122/O122)</f>
        <v>101</v>
      </c>
      <c r="M122" s="113" t="e">
        <f>AVERAGE(Q122:Z122)</f>
        <v>#NUM!</v>
      </c>
      <c r="N122" s="113" t="str">
        <f>IF(O122&lt;10,"No","Yes")</f>
        <v>No</v>
      </c>
      <c r="O122" s="114">
        <f>COUNT(AB122:FQ122)</f>
        <v>1</v>
      </c>
      <c r="P122" s="115">
        <f>SUM(AB122:FQ122)</f>
        <v>101</v>
      </c>
      <c r="Q122" s="113">
        <f>SMALL(AB122:FQ122,1)</f>
        <v>101</v>
      </c>
      <c r="R122" s="113" t="e">
        <f>SMALL(AB122:FQ122,2)</f>
        <v>#NUM!</v>
      </c>
      <c r="S122" s="113" t="e">
        <f>SMALL(AB122:FQ122,3)</f>
        <v>#NUM!</v>
      </c>
      <c r="T122" s="113" t="e">
        <f>SMALL(AB122:FQ122,4)</f>
        <v>#NUM!</v>
      </c>
      <c r="U122" s="113" t="e">
        <f>SMALL(AB122:FQ122,5)</f>
        <v>#NUM!</v>
      </c>
      <c r="V122" s="113" t="e">
        <f>SMALL(AB122:FQ122,6)</f>
        <v>#NUM!</v>
      </c>
      <c r="W122" s="113" t="e">
        <f>SMALL(AB122:FQ122,7)</f>
        <v>#NUM!</v>
      </c>
      <c r="X122" s="113" t="e">
        <f>SMALL(AB122:FQ122,8)</f>
        <v>#NUM!</v>
      </c>
      <c r="Y122" s="113" t="e">
        <f>SMALL(AB122:FQ122,9)</f>
        <v>#NUM!</v>
      </c>
      <c r="Z122" s="113" t="e">
        <f>SMALL(AB122:FQ122,10)</f>
        <v>#NUM!</v>
      </c>
      <c r="AA122" s="116">
        <f>SUM(O122/28)</f>
        <v>0.03571428571428571</v>
      </c>
      <c r="AB122" s="116"/>
      <c r="AC122" s="182"/>
      <c r="AD122" s="308"/>
      <c r="AE122" s="308"/>
      <c r="AF122" s="308"/>
      <c r="AG122" s="308"/>
      <c r="AH122" s="179"/>
      <c r="AI122" s="179"/>
      <c r="AJ122" s="308"/>
      <c r="AK122" s="308"/>
      <c r="AL122" s="308"/>
      <c r="AM122" s="308"/>
      <c r="AN122" s="308"/>
      <c r="AO122" s="181"/>
      <c r="AP122" s="181"/>
      <c r="AQ122" s="179"/>
      <c r="AR122" s="182"/>
      <c r="AS122" s="182"/>
      <c r="AT122" s="296"/>
      <c r="AU122" s="296"/>
      <c r="AV122" s="136"/>
      <c r="AW122" s="136"/>
      <c r="AX122" s="136"/>
      <c r="AY122" s="139"/>
      <c r="AZ122" s="139"/>
      <c r="BA122" s="135"/>
      <c r="BB122" s="135"/>
      <c r="BC122" s="138"/>
      <c r="BD122" s="138"/>
      <c r="BE122" s="138"/>
      <c r="BF122" s="138"/>
      <c r="BG122" s="137"/>
      <c r="BH122" s="137"/>
      <c r="BI122" s="296"/>
      <c r="BJ122" s="296"/>
      <c r="BK122" s="296"/>
      <c r="BL122" s="296"/>
      <c r="BM122" s="296"/>
      <c r="BN122" s="182"/>
      <c r="BO122" s="139"/>
      <c r="BP122" s="139"/>
      <c r="BQ122" s="139"/>
      <c r="BR122" s="139"/>
      <c r="BS122" s="139"/>
      <c r="BT122" s="139"/>
      <c r="BU122" s="191"/>
      <c r="BV122" s="191"/>
      <c r="BW122" s="139"/>
      <c r="BX122" s="139"/>
      <c r="BY122" s="179"/>
      <c r="BZ122" s="181"/>
      <c r="CA122" s="181"/>
      <c r="CB122" s="182"/>
      <c r="CC122" s="191"/>
      <c r="CD122" s="191"/>
      <c r="CE122" s="191"/>
      <c r="CF122" s="193"/>
      <c r="CG122" s="182"/>
      <c r="CH122" s="181"/>
      <c r="CI122" s="181"/>
      <c r="CJ122" s="182"/>
      <c r="CK122" s="190"/>
      <c r="CL122" s="190"/>
      <c r="CM122" s="190"/>
      <c r="CN122" s="190"/>
      <c r="CO122" s="179"/>
      <c r="CP122" s="179"/>
      <c r="CQ122" s="191"/>
      <c r="CR122" s="191"/>
      <c r="CS122" s="191"/>
      <c r="CT122" s="180"/>
      <c r="CU122" s="180"/>
      <c r="CV122" s="180"/>
      <c r="CW122" s="181"/>
      <c r="CX122" s="181"/>
      <c r="CY122" s="181"/>
      <c r="CZ122" s="181"/>
      <c r="DA122" s="121"/>
      <c r="DB122" s="121"/>
      <c r="DC122" s="181"/>
      <c r="DD122" s="181"/>
      <c r="DE122" s="181"/>
      <c r="DF122" s="181"/>
      <c r="DG122" s="338"/>
      <c r="DH122" s="338"/>
      <c r="DI122" s="338"/>
      <c r="DJ122" s="187"/>
      <c r="DK122" s="187"/>
      <c r="DL122" s="121"/>
      <c r="DM122" s="121"/>
      <c r="DN122" s="121"/>
      <c r="DO122" s="183"/>
      <c r="DP122" s="184"/>
      <c r="DQ122" s="185"/>
      <c r="DR122" s="186"/>
      <c r="DS122" s="181"/>
      <c r="DT122" s="181"/>
      <c r="DU122" s="187"/>
      <c r="DV122" s="179"/>
      <c r="DW122" s="181"/>
      <c r="DX122" s="181"/>
      <c r="DY122" s="187"/>
      <c r="DZ122" s="179"/>
      <c r="EA122" s="181"/>
      <c r="EB122" s="181"/>
      <c r="EC122" s="188"/>
      <c r="ED122" s="188"/>
      <c r="EE122" s="188"/>
      <c r="EF122" s="188"/>
      <c r="EG122" s="188"/>
      <c r="EH122" s="188"/>
      <c r="EI122" s="189"/>
      <c r="EJ122" s="189"/>
      <c r="EK122" s="189"/>
      <c r="EL122" s="179">
        <v>101</v>
      </c>
      <c r="EM122" s="181"/>
      <c r="EN122" s="181"/>
      <c r="EO122" s="189"/>
      <c r="EP122" s="189"/>
      <c r="EQ122" s="189"/>
      <c r="ER122" s="190"/>
      <c r="ES122" s="190"/>
      <c r="ET122" s="190"/>
      <c r="EU122" s="190"/>
      <c r="EV122" s="190"/>
      <c r="EW122" s="191"/>
      <c r="EX122" s="191"/>
      <c r="EY122" s="181"/>
      <c r="EZ122" s="181"/>
      <c r="FA122" s="179"/>
      <c r="FB122" s="179"/>
      <c r="FC122" s="132"/>
      <c r="FD122" s="132"/>
      <c r="FE122" s="181"/>
      <c r="FF122" s="181"/>
      <c r="FG122" s="184"/>
      <c r="FH122" s="184"/>
      <c r="FI122" s="192"/>
      <c r="FJ122" s="179"/>
      <c r="FK122" s="179"/>
      <c r="FL122" s="291"/>
      <c r="FM122" s="179"/>
      <c r="FN122" s="181"/>
      <c r="FO122" s="181"/>
      <c r="FP122" s="120"/>
      <c r="FQ122" s="120"/>
      <c r="FR122" s="142">
        <v>42193</v>
      </c>
      <c r="FS122" s="143">
        <v>39172</v>
      </c>
      <c r="FT122" s="21"/>
      <c r="FU122" s="21"/>
      <c r="FV122" s="21"/>
      <c r="FW122" s="21"/>
      <c r="FX122" s="21"/>
      <c r="FY122" s="21"/>
      <c r="FZ122" s="21"/>
      <c r="GA122" s="21"/>
      <c r="GB122" s="21"/>
    </row>
    <row r="123" spans="1:184" s="8" customFormat="1" ht="14.25" customHeight="1">
      <c r="A123" s="314">
        <v>120</v>
      </c>
      <c r="B123" s="258" t="s">
        <v>422</v>
      </c>
      <c r="C123" s="260" t="s">
        <v>114</v>
      </c>
      <c r="D123" s="146">
        <v>37001</v>
      </c>
      <c r="E123" s="147" t="s">
        <v>423</v>
      </c>
      <c r="F123" s="108" t="s">
        <v>424</v>
      </c>
      <c r="G123" s="176" t="s">
        <v>7</v>
      </c>
      <c r="H123" s="110">
        <f>YEAR(FR123-D123)</f>
        <v>1914</v>
      </c>
      <c r="I123" s="111">
        <f>SUM(H123-1900)</f>
        <v>14</v>
      </c>
      <c r="J123" s="111">
        <f>IF(I123&gt;30,"",I123)</f>
        <v>14</v>
      </c>
      <c r="K123" s="110" t="e">
        <f>AVERAGE(L123:M123)</f>
        <v>#NUM!</v>
      </c>
      <c r="L123" s="112">
        <f>SUM(P123/O123)</f>
        <v>101.5</v>
      </c>
      <c r="M123" s="113" t="e">
        <f>AVERAGE(Q123:Z123)</f>
        <v>#NUM!</v>
      </c>
      <c r="N123" s="113" t="str">
        <f>IF(O123&lt;10,"No","Yes")</f>
        <v>No</v>
      </c>
      <c r="O123" s="114">
        <f>COUNT(AB123:FQ123)</f>
        <v>2</v>
      </c>
      <c r="P123" s="115">
        <f>SUM(AB123:FQ123)</f>
        <v>203</v>
      </c>
      <c r="Q123" s="113">
        <f>SMALL(AB123:FQ123,1)</f>
        <v>93</v>
      </c>
      <c r="R123" s="113">
        <f>SMALL(AB123:FQ123,2)</f>
        <v>110</v>
      </c>
      <c r="S123" s="113" t="e">
        <f>SMALL(AB123:FQ123,3)</f>
        <v>#NUM!</v>
      </c>
      <c r="T123" s="113" t="e">
        <f>SMALL(AB123:FQ123,4)</f>
        <v>#NUM!</v>
      </c>
      <c r="U123" s="113" t="e">
        <f>SMALL(AB123:FQ123,5)</f>
        <v>#NUM!</v>
      </c>
      <c r="V123" s="113" t="e">
        <f>SMALL(AB123:FQ123,6)</f>
        <v>#NUM!</v>
      </c>
      <c r="W123" s="113" t="e">
        <f>SMALL(AB123:FQ123,7)</f>
        <v>#NUM!</v>
      </c>
      <c r="X123" s="113" t="e">
        <f>SMALL(AB123:FQ123,8)</f>
        <v>#NUM!</v>
      </c>
      <c r="Y123" s="113" t="e">
        <f>SMALL(AB123:FQ123,9)</f>
        <v>#NUM!</v>
      </c>
      <c r="Z123" s="113" t="e">
        <f>SMALL(AB123:FQ123,10)</f>
        <v>#NUM!</v>
      </c>
      <c r="AA123" s="116">
        <f>SUM(O123/28)</f>
        <v>0.07142857142857142</v>
      </c>
      <c r="AB123" s="116"/>
      <c r="AC123" s="182"/>
      <c r="AD123" s="308"/>
      <c r="AE123" s="308"/>
      <c r="AF123" s="308"/>
      <c r="AG123" s="308"/>
      <c r="AH123" s="179"/>
      <c r="AI123" s="179"/>
      <c r="AJ123" s="308"/>
      <c r="AK123" s="308"/>
      <c r="AL123" s="308"/>
      <c r="AM123" s="308"/>
      <c r="AN123" s="308"/>
      <c r="AO123" s="181"/>
      <c r="AP123" s="181"/>
      <c r="AQ123" s="179"/>
      <c r="AR123" s="182"/>
      <c r="AS123" s="182"/>
      <c r="AT123" s="296"/>
      <c r="AU123" s="296"/>
      <c r="AV123" s="136"/>
      <c r="AW123" s="136"/>
      <c r="AX123" s="136"/>
      <c r="AY123" s="139"/>
      <c r="AZ123" s="139"/>
      <c r="BA123" s="135"/>
      <c r="BB123" s="135"/>
      <c r="BC123" s="138"/>
      <c r="BD123" s="138"/>
      <c r="BE123" s="138"/>
      <c r="BF123" s="138"/>
      <c r="BG123" s="137"/>
      <c r="BH123" s="137"/>
      <c r="BI123" s="296"/>
      <c r="BJ123" s="296"/>
      <c r="BK123" s="296"/>
      <c r="BL123" s="296"/>
      <c r="BM123" s="296"/>
      <c r="BN123" s="182"/>
      <c r="BO123" s="139"/>
      <c r="BP123" s="139"/>
      <c r="BQ123" s="139"/>
      <c r="BR123" s="139"/>
      <c r="BS123" s="139"/>
      <c r="BT123" s="139"/>
      <c r="BU123" s="191"/>
      <c r="BV123" s="191"/>
      <c r="BW123" s="139"/>
      <c r="BX123" s="139"/>
      <c r="BY123" s="179"/>
      <c r="BZ123" s="181"/>
      <c r="CA123" s="181"/>
      <c r="CB123" s="182"/>
      <c r="CC123" s="191"/>
      <c r="CD123" s="191"/>
      <c r="CE123" s="191"/>
      <c r="CF123" s="193"/>
      <c r="CG123" s="182"/>
      <c r="CH123" s="181"/>
      <c r="CI123" s="181"/>
      <c r="CJ123" s="182"/>
      <c r="CK123" s="190"/>
      <c r="CL123" s="190"/>
      <c r="CM123" s="190"/>
      <c r="CN123" s="190"/>
      <c r="CO123" s="179"/>
      <c r="CP123" s="179"/>
      <c r="CQ123" s="191"/>
      <c r="CR123" s="191"/>
      <c r="CS123" s="191"/>
      <c r="CT123" s="180"/>
      <c r="CU123" s="180"/>
      <c r="CV123" s="180"/>
      <c r="CW123" s="181"/>
      <c r="CX123" s="181"/>
      <c r="CY123" s="181"/>
      <c r="CZ123" s="181"/>
      <c r="DA123" s="121"/>
      <c r="DB123" s="121"/>
      <c r="DC123" s="181"/>
      <c r="DD123" s="181"/>
      <c r="DE123" s="181"/>
      <c r="DF123" s="181"/>
      <c r="DG123" s="338"/>
      <c r="DH123" s="338"/>
      <c r="DI123" s="338"/>
      <c r="DJ123" s="187"/>
      <c r="DK123" s="187"/>
      <c r="DL123" s="121"/>
      <c r="DM123" s="121"/>
      <c r="DN123" s="121"/>
      <c r="DO123" s="183"/>
      <c r="DP123" s="184"/>
      <c r="DQ123" s="185"/>
      <c r="DR123" s="186"/>
      <c r="DS123" s="181"/>
      <c r="DT123" s="181"/>
      <c r="DU123" s="187"/>
      <c r="DV123" s="179"/>
      <c r="DW123" s="181"/>
      <c r="DX123" s="181"/>
      <c r="DY123" s="187"/>
      <c r="DZ123" s="179"/>
      <c r="EA123" s="181"/>
      <c r="EB123" s="181"/>
      <c r="EC123" s="188"/>
      <c r="ED123" s="188"/>
      <c r="EE123" s="188"/>
      <c r="EF123" s="188"/>
      <c r="EG123" s="188"/>
      <c r="EH123" s="188"/>
      <c r="EI123" s="189"/>
      <c r="EJ123" s="189"/>
      <c r="EK123" s="189"/>
      <c r="EL123" s="179"/>
      <c r="EM123" s="181"/>
      <c r="EN123" s="181"/>
      <c r="EO123" s="189"/>
      <c r="EP123" s="189"/>
      <c r="EQ123" s="189"/>
      <c r="ER123" s="190"/>
      <c r="ES123" s="190"/>
      <c r="ET123" s="190"/>
      <c r="EU123" s="190"/>
      <c r="EV123" s="190"/>
      <c r="EW123" s="191"/>
      <c r="EX123" s="191"/>
      <c r="EY123" s="181"/>
      <c r="EZ123" s="181"/>
      <c r="FA123" s="179"/>
      <c r="FB123" s="179"/>
      <c r="FC123" s="132"/>
      <c r="FD123" s="132"/>
      <c r="FE123" s="181"/>
      <c r="FF123" s="181"/>
      <c r="FG123" s="184"/>
      <c r="FH123" s="184"/>
      <c r="FI123" s="192"/>
      <c r="FJ123" s="179"/>
      <c r="FK123" s="179"/>
      <c r="FL123" s="291">
        <v>110</v>
      </c>
      <c r="FM123" s="179">
        <v>93</v>
      </c>
      <c r="FN123" s="181"/>
      <c r="FO123" s="181"/>
      <c r="FP123" s="120"/>
      <c r="FQ123" s="120"/>
      <c r="FR123" s="142">
        <v>42193</v>
      </c>
      <c r="FS123" s="143">
        <v>39172</v>
      </c>
      <c r="FT123" s="16"/>
      <c r="FU123" s="16"/>
      <c r="FV123" s="16"/>
      <c r="FW123" s="16"/>
      <c r="FX123" s="16"/>
      <c r="FY123" s="16"/>
      <c r="FZ123" s="16"/>
      <c r="GA123" s="16"/>
      <c r="GB123" s="16"/>
    </row>
    <row r="124" spans="1:184" s="7" customFormat="1" ht="14.25" customHeight="1">
      <c r="A124" s="314">
        <v>121</v>
      </c>
      <c r="B124" s="361" t="s">
        <v>529</v>
      </c>
      <c r="C124" s="362" t="s">
        <v>509</v>
      </c>
      <c r="D124" s="146">
        <v>38031</v>
      </c>
      <c r="E124" s="147" t="s">
        <v>480</v>
      </c>
      <c r="F124" s="357" t="s">
        <v>481</v>
      </c>
      <c r="G124" s="109" t="s">
        <v>24</v>
      </c>
      <c r="H124" s="110">
        <f>YEAR(FR124-D124)</f>
        <v>1911</v>
      </c>
      <c r="I124" s="111">
        <f>SUM(H124-1900)</f>
        <v>11</v>
      </c>
      <c r="J124" s="111">
        <f>IF(I124&gt;30,"",I124)</f>
        <v>11</v>
      </c>
      <c r="K124" s="110" t="e">
        <f>AVERAGE(L124:M124)</f>
        <v>#NUM!</v>
      </c>
      <c r="L124" s="112">
        <f>SUM(P124/O124)</f>
        <v>103.25</v>
      </c>
      <c r="M124" s="113" t="e">
        <f>AVERAGE(Q124:V124)</f>
        <v>#NUM!</v>
      </c>
      <c r="N124" s="113" t="str">
        <f>IF(O124&lt;6,"No","Yes")</f>
        <v>No</v>
      </c>
      <c r="O124" s="114">
        <f>COUNT(AB124:FQ124)</f>
        <v>4</v>
      </c>
      <c r="P124" s="115">
        <f>SUM(AB124:FQ124)</f>
        <v>413</v>
      </c>
      <c r="Q124" s="113">
        <f>SMALL(AB124:FQ124,1)</f>
        <v>98</v>
      </c>
      <c r="R124" s="113">
        <f>SMALL(AB124:FQ124,2)</f>
        <v>104</v>
      </c>
      <c r="S124" s="113">
        <f>SMALL(AB124:FQ124,3)</f>
        <v>105</v>
      </c>
      <c r="T124" s="113">
        <f>SMALL(AB124:FQ124,4)</f>
        <v>106</v>
      </c>
      <c r="U124" s="113" t="e">
        <f>SMALL(AB124:FQ124,5)</f>
        <v>#NUM!</v>
      </c>
      <c r="V124" s="113" t="e">
        <f>SMALL(AB124:FQ124,6)</f>
        <v>#NUM!</v>
      </c>
      <c r="W124" s="113" t="e">
        <f>SMALL(AB124:FQ124,7)</f>
        <v>#NUM!</v>
      </c>
      <c r="X124" s="113" t="e">
        <f>SMALL(AB124:FQ124,8)</f>
        <v>#NUM!</v>
      </c>
      <c r="Y124" s="113" t="e">
        <f>SMALL(AB124:FQ124,9)</f>
        <v>#NUM!</v>
      </c>
      <c r="Z124" s="113" t="e">
        <f>SMALL(AB124:FQ124,10)</f>
        <v>#NUM!</v>
      </c>
      <c r="AA124" s="116">
        <f>SUM(O124/28)</f>
        <v>0.14285714285714285</v>
      </c>
      <c r="AB124" s="116"/>
      <c r="AC124" s="182"/>
      <c r="AD124" s="308"/>
      <c r="AE124" s="308"/>
      <c r="AF124" s="308"/>
      <c r="AG124" s="308"/>
      <c r="AH124" s="179">
        <v>98</v>
      </c>
      <c r="AI124" s="179">
        <v>104</v>
      </c>
      <c r="AJ124" s="308"/>
      <c r="AK124" s="308"/>
      <c r="AL124" s="308"/>
      <c r="AM124" s="308"/>
      <c r="AN124" s="308"/>
      <c r="AO124" s="181"/>
      <c r="AP124" s="181"/>
      <c r="AQ124" s="179"/>
      <c r="AR124" s="182"/>
      <c r="AS124" s="182"/>
      <c r="AT124" s="296"/>
      <c r="AU124" s="296"/>
      <c r="AV124" s="136"/>
      <c r="AW124" s="136"/>
      <c r="AX124" s="136"/>
      <c r="AY124" s="139"/>
      <c r="AZ124" s="139"/>
      <c r="BA124" s="135"/>
      <c r="BB124" s="135"/>
      <c r="BC124" s="138"/>
      <c r="BD124" s="138"/>
      <c r="BE124" s="138"/>
      <c r="BF124" s="138"/>
      <c r="BG124" s="137">
        <v>106</v>
      </c>
      <c r="BH124" s="137">
        <v>105</v>
      </c>
      <c r="BI124" s="296"/>
      <c r="BJ124" s="296"/>
      <c r="BK124" s="296"/>
      <c r="BL124" s="296"/>
      <c r="BM124" s="296"/>
      <c r="BN124" s="182"/>
      <c r="BO124" s="139"/>
      <c r="BP124" s="139"/>
      <c r="BQ124" s="139"/>
      <c r="BR124" s="139"/>
      <c r="BS124" s="139"/>
      <c r="BT124" s="139"/>
      <c r="BU124" s="191"/>
      <c r="BV124" s="191"/>
      <c r="BW124" s="139"/>
      <c r="BX124" s="139"/>
      <c r="BY124" s="179"/>
      <c r="BZ124" s="181"/>
      <c r="CA124" s="181"/>
      <c r="CB124" s="182"/>
      <c r="CC124" s="191"/>
      <c r="CD124" s="191"/>
      <c r="CE124" s="191"/>
      <c r="CF124" s="193"/>
      <c r="CG124" s="182"/>
      <c r="CH124" s="181"/>
      <c r="CI124" s="181"/>
      <c r="CJ124" s="182"/>
      <c r="CK124" s="190"/>
      <c r="CL124" s="190"/>
      <c r="CM124" s="190"/>
      <c r="CN124" s="190"/>
      <c r="CO124" s="179"/>
      <c r="CP124" s="179"/>
      <c r="CQ124" s="191"/>
      <c r="CR124" s="191"/>
      <c r="CS124" s="191"/>
      <c r="CT124" s="180"/>
      <c r="CU124" s="180"/>
      <c r="CV124" s="180"/>
      <c r="CW124" s="181"/>
      <c r="CX124" s="181"/>
      <c r="CY124" s="181"/>
      <c r="CZ124" s="181"/>
      <c r="DA124" s="121"/>
      <c r="DB124" s="121"/>
      <c r="DC124" s="181"/>
      <c r="DD124" s="181"/>
      <c r="DE124" s="181"/>
      <c r="DF124" s="181"/>
      <c r="DG124" s="338"/>
      <c r="DH124" s="338"/>
      <c r="DI124" s="338"/>
      <c r="DJ124" s="187"/>
      <c r="DK124" s="187"/>
      <c r="DL124" s="121"/>
      <c r="DM124" s="121"/>
      <c r="DN124" s="121"/>
      <c r="DO124" s="183"/>
      <c r="DP124" s="184"/>
      <c r="DQ124" s="214"/>
      <c r="DR124" s="186"/>
      <c r="DS124" s="181"/>
      <c r="DT124" s="181"/>
      <c r="DU124" s="187"/>
      <c r="DV124" s="179"/>
      <c r="DW124" s="181"/>
      <c r="DX124" s="181"/>
      <c r="DY124" s="187"/>
      <c r="DZ124" s="179"/>
      <c r="EA124" s="181"/>
      <c r="EB124" s="181"/>
      <c r="EC124" s="188"/>
      <c r="ED124" s="188"/>
      <c r="EE124" s="188"/>
      <c r="EF124" s="188"/>
      <c r="EG124" s="188"/>
      <c r="EH124" s="188"/>
      <c r="EI124" s="189"/>
      <c r="EJ124" s="189"/>
      <c r="EK124" s="189"/>
      <c r="EL124" s="179"/>
      <c r="EM124" s="181"/>
      <c r="EN124" s="181"/>
      <c r="EO124" s="189"/>
      <c r="EP124" s="189"/>
      <c r="EQ124" s="189"/>
      <c r="ER124" s="190"/>
      <c r="ES124" s="190"/>
      <c r="ET124" s="190"/>
      <c r="EU124" s="190"/>
      <c r="EV124" s="190"/>
      <c r="EW124" s="191"/>
      <c r="EX124" s="191"/>
      <c r="EY124" s="181"/>
      <c r="EZ124" s="181"/>
      <c r="FA124" s="179"/>
      <c r="FB124" s="179"/>
      <c r="FC124" s="132"/>
      <c r="FD124" s="132"/>
      <c r="FE124" s="181"/>
      <c r="FF124" s="181"/>
      <c r="FG124" s="184"/>
      <c r="FH124" s="184"/>
      <c r="FI124" s="192"/>
      <c r="FJ124" s="179"/>
      <c r="FK124" s="179"/>
      <c r="FL124" s="291"/>
      <c r="FM124" s="179"/>
      <c r="FN124" s="181"/>
      <c r="FO124" s="181"/>
      <c r="FP124" s="181"/>
      <c r="FQ124" s="181"/>
      <c r="FR124" s="142">
        <v>42193</v>
      </c>
      <c r="FS124" s="143">
        <v>39172</v>
      </c>
      <c r="FT124" s="14"/>
      <c r="FU124" s="14"/>
      <c r="FV124" s="14"/>
      <c r="FW124" s="14"/>
      <c r="FX124" s="14"/>
      <c r="FY124" s="14"/>
      <c r="FZ124" s="14"/>
      <c r="GA124" s="14"/>
      <c r="GB124" s="14"/>
    </row>
    <row r="125" spans="1:184" s="7" customFormat="1" ht="14.25">
      <c r="A125" s="314">
        <v>122</v>
      </c>
      <c r="B125" s="266" t="s">
        <v>415</v>
      </c>
      <c r="C125" s="267" t="s">
        <v>118</v>
      </c>
      <c r="D125" s="106">
        <v>37920</v>
      </c>
      <c r="E125" s="147" t="s">
        <v>269</v>
      </c>
      <c r="F125" s="108" t="s">
        <v>207</v>
      </c>
      <c r="G125" s="176" t="s">
        <v>134</v>
      </c>
      <c r="H125" s="110">
        <f>YEAR(FR125-D125)</f>
        <v>1911</v>
      </c>
      <c r="I125" s="111">
        <f>SUM(H125-1900)</f>
        <v>11</v>
      </c>
      <c r="J125" s="111">
        <f>IF(I125&gt;30,"",I125)</f>
        <v>11</v>
      </c>
      <c r="K125" s="110" t="e">
        <f>AVERAGE(L125:M125)</f>
        <v>#NUM!</v>
      </c>
      <c r="L125" s="112">
        <f>SUM(P125/O125)</f>
        <v>104.5</v>
      </c>
      <c r="M125" s="113" t="e">
        <f>AVERAGE(Q125:Z125)</f>
        <v>#NUM!</v>
      </c>
      <c r="N125" s="113" t="str">
        <f>IF(O125&lt;6,"No","Yes")</f>
        <v>No</v>
      </c>
      <c r="O125" s="114">
        <f>COUNT(AB125:FQ125)</f>
        <v>2</v>
      </c>
      <c r="P125" s="115">
        <f>SUM(AB125:FQ125)</f>
        <v>209</v>
      </c>
      <c r="Q125" s="113">
        <f>SMALL(AB125:FQ125,1)</f>
        <v>104</v>
      </c>
      <c r="R125" s="113">
        <f>SMALL(AB125:FQ125,2)</f>
        <v>105</v>
      </c>
      <c r="S125" s="113" t="e">
        <f>SMALL(AB125:FQ125,3)</f>
        <v>#NUM!</v>
      </c>
      <c r="T125" s="113" t="e">
        <f>SMALL(AB125:FQ125,4)</f>
        <v>#NUM!</v>
      </c>
      <c r="U125" s="113" t="e">
        <f>SMALL(AB125:FQ125,5)</f>
        <v>#NUM!</v>
      </c>
      <c r="V125" s="113" t="e">
        <f>SMALL(AB125:FQ125,6)</f>
        <v>#NUM!</v>
      </c>
      <c r="W125" s="113" t="e">
        <f>SMALL(AB125:FQ125,7)</f>
        <v>#NUM!</v>
      </c>
      <c r="X125" s="113" t="e">
        <f>SMALL(AB125:FQ125,8)</f>
        <v>#NUM!</v>
      </c>
      <c r="Y125" s="113" t="e">
        <f>SMALL(AB125:FQ125,9)</f>
        <v>#NUM!</v>
      </c>
      <c r="Z125" s="113" t="e">
        <f>SMALL(AB125:FQ125,10)</f>
        <v>#NUM!</v>
      </c>
      <c r="AA125" s="116">
        <f>SUM(O125/28)</f>
        <v>0.07142857142857142</v>
      </c>
      <c r="AB125" s="116"/>
      <c r="AC125" s="182"/>
      <c r="AD125" s="308"/>
      <c r="AE125" s="308"/>
      <c r="AF125" s="308"/>
      <c r="AG125" s="308"/>
      <c r="AH125" s="179"/>
      <c r="AI125" s="179"/>
      <c r="AJ125" s="308"/>
      <c r="AK125" s="308"/>
      <c r="AL125" s="308"/>
      <c r="AM125" s="308"/>
      <c r="AN125" s="308"/>
      <c r="AO125" s="181"/>
      <c r="AP125" s="181"/>
      <c r="AQ125" s="179"/>
      <c r="AR125" s="182"/>
      <c r="AS125" s="182"/>
      <c r="AT125" s="296"/>
      <c r="AU125" s="296"/>
      <c r="AV125" s="136"/>
      <c r="AW125" s="136"/>
      <c r="AX125" s="136"/>
      <c r="AY125" s="139"/>
      <c r="AZ125" s="139"/>
      <c r="BA125" s="135"/>
      <c r="BB125" s="135"/>
      <c r="BC125" s="138"/>
      <c r="BD125" s="138"/>
      <c r="BE125" s="138"/>
      <c r="BF125" s="138"/>
      <c r="BG125" s="137"/>
      <c r="BH125" s="137">
        <v>104</v>
      </c>
      <c r="BI125" s="296"/>
      <c r="BJ125" s="296"/>
      <c r="BK125" s="296"/>
      <c r="BL125" s="296"/>
      <c r="BM125" s="296"/>
      <c r="BN125" s="182"/>
      <c r="BO125" s="139"/>
      <c r="BP125" s="139"/>
      <c r="BQ125" s="139"/>
      <c r="BR125" s="139"/>
      <c r="BS125" s="139"/>
      <c r="BT125" s="139"/>
      <c r="BU125" s="191"/>
      <c r="BV125" s="191"/>
      <c r="BW125" s="139"/>
      <c r="BX125" s="139"/>
      <c r="BY125" s="179">
        <v>105</v>
      </c>
      <c r="BZ125" s="181"/>
      <c r="CA125" s="181"/>
      <c r="CB125" s="182"/>
      <c r="CC125" s="191"/>
      <c r="CD125" s="191"/>
      <c r="CE125" s="191"/>
      <c r="CF125" s="193"/>
      <c r="CG125" s="182"/>
      <c r="CH125" s="181"/>
      <c r="CI125" s="181"/>
      <c r="CJ125" s="182"/>
      <c r="CK125" s="190"/>
      <c r="CL125" s="190"/>
      <c r="CM125" s="190"/>
      <c r="CN125" s="190"/>
      <c r="CO125" s="179"/>
      <c r="CP125" s="179"/>
      <c r="CQ125" s="191"/>
      <c r="CR125" s="191"/>
      <c r="CS125" s="191"/>
      <c r="CT125" s="180"/>
      <c r="CU125" s="180"/>
      <c r="CV125" s="180"/>
      <c r="CW125" s="181"/>
      <c r="CX125" s="181"/>
      <c r="CY125" s="181"/>
      <c r="CZ125" s="181"/>
      <c r="DA125" s="121"/>
      <c r="DB125" s="121"/>
      <c r="DC125" s="181"/>
      <c r="DD125" s="181"/>
      <c r="DE125" s="181"/>
      <c r="DF125" s="181"/>
      <c r="DG125" s="338"/>
      <c r="DH125" s="338"/>
      <c r="DI125" s="338"/>
      <c r="DJ125" s="187"/>
      <c r="DK125" s="187"/>
      <c r="DL125" s="121"/>
      <c r="DM125" s="121"/>
      <c r="DN125" s="121"/>
      <c r="DO125" s="183"/>
      <c r="DP125" s="184"/>
      <c r="DQ125" s="185"/>
      <c r="DR125" s="186"/>
      <c r="DS125" s="181"/>
      <c r="DT125" s="181"/>
      <c r="DU125" s="187"/>
      <c r="DV125" s="179"/>
      <c r="DW125" s="181"/>
      <c r="DX125" s="181"/>
      <c r="DY125" s="187"/>
      <c r="DZ125" s="179"/>
      <c r="EA125" s="181"/>
      <c r="EB125" s="181"/>
      <c r="EC125" s="188"/>
      <c r="ED125" s="188"/>
      <c r="EE125" s="188"/>
      <c r="EF125" s="188"/>
      <c r="EG125" s="188"/>
      <c r="EH125" s="188"/>
      <c r="EI125" s="189"/>
      <c r="EJ125" s="189"/>
      <c r="EK125" s="189"/>
      <c r="EL125" s="179"/>
      <c r="EM125" s="181"/>
      <c r="EN125" s="181"/>
      <c r="EO125" s="189"/>
      <c r="EP125" s="189"/>
      <c r="EQ125" s="189"/>
      <c r="ER125" s="190"/>
      <c r="ES125" s="190"/>
      <c r="ET125" s="190"/>
      <c r="EU125" s="190"/>
      <c r="EV125" s="190"/>
      <c r="EW125" s="191"/>
      <c r="EX125" s="191"/>
      <c r="EY125" s="181"/>
      <c r="EZ125" s="181"/>
      <c r="FA125" s="179"/>
      <c r="FB125" s="179"/>
      <c r="FC125" s="132"/>
      <c r="FD125" s="132"/>
      <c r="FE125" s="181"/>
      <c r="FF125" s="181"/>
      <c r="FG125" s="184"/>
      <c r="FH125" s="184"/>
      <c r="FI125" s="192"/>
      <c r="FJ125" s="179"/>
      <c r="FK125" s="179"/>
      <c r="FL125" s="291"/>
      <c r="FM125" s="179"/>
      <c r="FN125" s="181"/>
      <c r="FO125" s="181"/>
      <c r="FP125" s="181"/>
      <c r="FQ125" s="181"/>
      <c r="FR125" s="142">
        <v>42193</v>
      </c>
      <c r="FS125" s="143">
        <v>39172</v>
      </c>
      <c r="FT125" s="14"/>
      <c r="FU125" s="14"/>
      <c r="FV125" s="14"/>
      <c r="FW125" s="14"/>
      <c r="FX125" s="14"/>
      <c r="FY125" s="14"/>
      <c r="FZ125" s="14"/>
      <c r="GA125" s="14"/>
      <c r="GB125" s="14"/>
    </row>
    <row r="126" spans="1:184" s="7" customFormat="1" ht="14.25">
      <c r="A126" s="314">
        <v>123</v>
      </c>
      <c r="B126" s="258" t="s">
        <v>421</v>
      </c>
      <c r="C126" s="260" t="s">
        <v>114</v>
      </c>
      <c r="D126" s="146">
        <v>37001</v>
      </c>
      <c r="E126" s="147" t="s">
        <v>313</v>
      </c>
      <c r="F126" s="108" t="s">
        <v>314</v>
      </c>
      <c r="G126" s="176" t="s">
        <v>315</v>
      </c>
      <c r="H126" s="110">
        <f>YEAR(FR126-D126)</f>
        <v>1914</v>
      </c>
      <c r="I126" s="111">
        <f>SUM(H126-1900)</f>
        <v>14</v>
      </c>
      <c r="J126" s="111">
        <f>IF(I126&gt;30,"",I126)</f>
        <v>14</v>
      </c>
      <c r="K126" s="110" t="e">
        <f>AVERAGE(L126:M126)</f>
        <v>#NUM!</v>
      </c>
      <c r="L126" s="112">
        <f>SUM(P126/O126)</f>
        <v>105.4</v>
      </c>
      <c r="M126" s="113" t="e">
        <f>AVERAGE(Q126:Z126)</f>
        <v>#NUM!</v>
      </c>
      <c r="N126" s="113" t="str">
        <f>IF(O126&lt;10,"No","Yes")</f>
        <v>No</v>
      </c>
      <c r="O126" s="114">
        <f>COUNT(AB126:FQ126)</f>
        <v>5</v>
      </c>
      <c r="P126" s="115">
        <f>SUM(AB126:FQ126)</f>
        <v>527</v>
      </c>
      <c r="Q126" s="113">
        <f>SMALL(AB126:FQ126,1)</f>
        <v>92</v>
      </c>
      <c r="R126" s="113">
        <f>SMALL(AB126:FQ126,2)</f>
        <v>102</v>
      </c>
      <c r="S126" s="113">
        <f>SMALL(AB126:FQ126,3)</f>
        <v>105</v>
      </c>
      <c r="T126" s="113">
        <f>SMALL(AB126:FQ126,4)</f>
        <v>113</v>
      </c>
      <c r="U126" s="113">
        <f>SMALL(AB126:FQ126,5)</f>
        <v>115</v>
      </c>
      <c r="V126" s="113" t="e">
        <f>SMALL(AB126:FQ126,6)</f>
        <v>#NUM!</v>
      </c>
      <c r="W126" s="113" t="e">
        <f>SMALL(AB126:FQ126,7)</f>
        <v>#NUM!</v>
      </c>
      <c r="X126" s="113" t="e">
        <f>SMALL(AB126:FQ126,8)</f>
        <v>#NUM!</v>
      </c>
      <c r="Y126" s="113" t="e">
        <f>SMALL(AB126:FQ126,9)</f>
        <v>#NUM!</v>
      </c>
      <c r="Z126" s="113" t="e">
        <f>SMALL(AB126:FQ126,10)</f>
        <v>#NUM!</v>
      </c>
      <c r="AA126" s="116">
        <f>SUM(O126/28)</f>
        <v>0.17857142857142858</v>
      </c>
      <c r="AB126" s="116"/>
      <c r="AC126" s="182"/>
      <c r="AD126" s="308"/>
      <c r="AE126" s="308"/>
      <c r="AF126" s="308"/>
      <c r="AG126" s="308"/>
      <c r="AH126" s="179"/>
      <c r="AI126" s="179"/>
      <c r="AJ126" s="308"/>
      <c r="AK126" s="308"/>
      <c r="AL126" s="308"/>
      <c r="AM126" s="308"/>
      <c r="AN126" s="308"/>
      <c r="AO126" s="181"/>
      <c r="AP126" s="181"/>
      <c r="AQ126" s="179"/>
      <c r="AR126" s="182"/>
      <c r="AS126" s="182"/>
      <c r="AT126" s="296"/>
      <c r="AU126" s="296"/>
      <c r="AV126" s="136"/>
      <c r="AW126" s="136"/>
      <c r="AX126" s="136"/>
      <c r="AY126" s="139"/>
      <c r="AZ126" s="139"/>
      <c r="BA126" s="135"/>
      <c r="BB126" s="135"/>
      <c r="BC126" s="138"/>
      <c r="BD126" s="138"/>
      <c r="BE126" s="138"/>
      <c r="BF126" s="138"/>
      <c r="BG126" s="137"/>
      <c r="BH126" s="137"/>
      <c r="BI126" s="296"/>
      <c r="BJ126" s="296"/>
      <c r="BK126" s="296"/>
      <c r="BL126" s="296"/>
      <c r="BM126" s="296"/>
      <c r="BN126" s="182"/>
      <c r="BO126" s="139"/>
      <c r="BP126" s="139"/>
      <c r="BQ126" s="139"/>
      <c r="BR126" s="139"/>
      <c r="BS126" s="139"/>
      <c r="BT126" s="139"/>
      <c r="BU126" s="191"/>
      <c r="BV126" s="191"/>
      <c r="BW126" s="139"/>
      <c r="BX126" s="139"/>
      <c r="BY126" s="179"/>
      <c r="BZ126" s="181"/>
      <c r="CA126" s="181"/>
      <c r="CB126" s="182"/>
      <c r="CC126" s="191"/>
      <c r="CD126" s="191"/>
      <c r="CE126" s="191"/>
      <c r="CF126" s="193"/>
      <c r="CG126" s="182"/>
      <c r="CH126" s="181"/>
      <c r="CI126" s="181"/>
      <c r="CJ126" s="182"/>
      <c r="CK126" s="190"/>
      <c r="CL126" s="190"/>
      <c r="CM126" s="190"/>
      <c r="CN126" s="190"/>
      <c r="CO126" s="179"/>
      <c r="CP126" s="179">
        <v>105</v>
      </c>
      <c r="CQ126" s="191"/>
      <c r="CR126" s="191"/>
      <c r="CS126" s="191"/>
      <c r="CT126" s="180"/>
      <c r="CU126" s="180"/>
      <c r="CV126" s="180"/>
      <c r="CW126" s="181"/>
      <c r="CX126" s="181"/>
      <c r="CY126" s="181"/>
      <c r="CZ126" s="181"/>
      <c r="DA126" s="121"/>
      <c r="DB126" s="121"/>
      <c r="DC126" s="181"/>
      <c r="DD126" s="181"/>
      <c r="DE126" s="181"/>
      <c r="DF126" s="181"/>
      <c r="DG126" s="338"/>
      <c r="DH126" s="338"/>
      <c r="DI126" s="338"/>
      <c r="DJ126" s="187"/>
      <c r="DK126" s="187"/>
      <c r="DL126" s="121"/>
      <c r="DM126" s="121"/>
      <c r="DN126" s="121"/>
      <c r="DO126" s="183"/>
      <c r="DP126" s="184"/>
      <c r="DQ126" s="185"/>
      <c r="DR126" s="186"/>
      <c r="DS126" s="181"/>
      <c r="DT126" s="181"/>
      <c r="DU126" s="187"/>
      <c r="DV126" s="179"/>
      <c r="DW126" s="181"/>
      <c r="DX126" s="181"/>
      <c r="DY126" s="187"/>
      <c r="DZ126" s="179"/>
      <c r="EA126" s="181"/>
      <c r="EB126" s="181"/>
      <c r="EC126" s="188"/>
      <c r="ED126" s="188"/>
      <c r="EE126" s="188"/>
      <c r="EF126" s="188"/>
      <c r="EG126" s="188"/>
      <c r="EH126" s="188"/>
      <c r="EI126" s="189"/>
      <c r="EJ126" s="189"/>
      <c r="EK126" s="189"/>
      <c r="EL126" s="179"/>
      <c r="EM126" s="181"/>
      <c r="EN126" s="181"/>
      <c r="EO126" s="189"/>
      <c r="EP126" s="189"/>
      <c r="EQ126" s="189"/>
      <c r="ER126" s="190"/>
      <c r="ES126" s="190"/>
      <c r="ET126" s="190"/>
      <c r="EU126" s="190"/>
      <c r="EV126" s="190"/>
      <c r="EW126" s="191"/>
      <c r="EX126" s="191"/>
      <c r="EY126" s="181"/>
      <c r="EZ126" s="181"/>
      <c r="FA126" s="179"/>
      <c r="FB126" s="179">
        <v>92</v>
      </c>
      <c r="FC126" s="132"/>
      <c r="FD126" s="132"/>
      <c r="FE126" s="181"/>
      <c r="FF126" s="181"/>
      <c r="FG126" s="184"/>
      <c r="FH126" s="184"/>
      <c r="FI126" s="192"/>
      <c r="FJ126" s="179"/>
      <c r="FK126" s="179">
        <v>115</v>
      </c>
      <c r="FL126" s="291">
        <v>113</v>
      </c>
      <c r="FM126" s="179">
        <v>102</v>
      </c>
      <c r="FN126" s="181"/>
      <c r="FO126" s="181"/>
      <c r="FP126" s="120"/>
      <c r="FQ126" s="120"/>
      <c r="FR126" s="142">
        <v>42193</v>
      </c>
      <c r="FS126" s="143">
        <v>39172</v>
      </c>
      <c r="FT126" s="14"/>
      <c r="FU126" s="14"/>
      <c r="FV126" s="14"/>
      <c r="FW126" s="14"/>
      <c r="FX126" s="14"/>
      <c r="FY126" s="14"/>
      <c r="FZ126" s="14"/>
      <c r="GA126" s="14"/>
      <c r="GB126" s="14"/>
    </row>
    <row r="127" spans="1:184" s="8" customFormat="1" ht="14.25" customHeight="1">
      <c r="A127" s="314">
        <v>124</v>
      </c>
      <c r="B127" s="258" t="s">
        <v>429</v>
      </c>
      <c r="C127" s="260" t="s">
        <v>114</v>
      </c>
      <c r="D127" s="146">
        <v>37105</v>
      </c>
      <c r="E127" s="147" t="s">
        <v>313</v>
      </c>
      <c r="F127" s="108" t="s">
        <v>314</v>
      </c>
      <c r="G127" s="176" t="s">
        <v>315</v>
      </c>
      <c r="H127" s="110">
        <f>YEAR(FR127-D127)</f>
        <v>1913</v>
      </c>
      <c r="I127" s="111">
        <f>SUM(H127-1900)</f>
        <v>13</v>
      </c>
      <c r="J127" s="111">
        <f>IF(I127&gt;30,"",I127)</f>
        <v>13</v>
      </c>
      <c r="K127" s="110" t="e">
        <f>AVERAGE(L127:M127)</f>
        <v>#NUM!</v>
      </c>
      <c r="L127" s="112">
        <f>SUM(P127/O127)</f>
        <v>107</v>
      </c>
      <c r="M127" s="113" t="e">
        <f>AVERAGE(Q127:Z127)</f>
        <v>#NUM!</v>
      </c>
      <c r="N127" s="113" t="str">
        <f>IF(O127&lt;10,"No","Yes")</f>
        <v>No</v>
      </c>
      <c r="O127" s="114">
        <f>COUNT(AB127:FQ127)</f>
        <v>7</v>
      </c>
      <c r="P127" s="115">
        <f>SUM(AB127:FQ127)</f>
        <v>749</v>
      </c>
      <c r="Q127" s="113">
        <f>SMALL(AB127:FQ127,1)</f>
        <v>98</v>
      </c>
      <c r="R127" s="113">
        <f>SMALL(AB127:FQ127,2)</f>
        <v>102</v>
      </c>
      <c r="S127" s="113">
        <f>SMALL(AB127:FQ127,3)</f>
        <v>103</v>
      </c>
      <c r="T127" s="113">
        <f>SMALL(AB127:FQ127,4)</f>
        <v>103</v>
      </c>
      <c r="U127" s="113">
        <f>SMALL(AB127:FQ127,5)</f>
        <v>108</v>
      </c>
      <c r="V127" s="113">
        <f>SMALL(AB127:FQ127,6)</f>
        <v>109</v>
      </c>
      <c r="W127" s="113">
        <f>SMALL(AB127:FQ127,7)</f>
        <v>126</v>
      </c>
      <c r="X127" s="113" t="e">
        <f>SMALL(AB127:FQ127,8)</f>
        <v>#NUM!</v>
      </c>
      <c r="Y127" s="113" t="e">
        <f>SMALL(AB127:FQ127,9)</f>
        <v>#NUM!</v>
      </c>
      <c r="Z127" s="113" t="e">
        <f>SMALL(AB127:FQ127,10)</f>
        <v>#NUM!</v>
      </c>
      <c r="AA127" s="116">
        <f>SUM(O127/28)</f>
        <v>0.25</v>
      </c>
      <c r="AB127" s="116"/>
      <c r="AC127" s="182"/>
      <c r="AD127" s="308"/>
      <c r="AE127" s="308"/>
      <c r="AF127" s="308"/>
      <c r="AG127" s="308"/>
      <c r="AH127" s="179"/>
      <c r="AI127" s="179"/>
      <c r="AJ127" s="308"/>
      <c r="AK127" s="308"/>
      <c r="AL127" s="308"/>
      <c r="AM127" s="308"/>
      <c r="AN127" s="308"/>
      <c r="AO127" s="181"/>
      <c r="AP127" s="181"/>
      <c r="AQ127" s="179"/>
      <c r="AR127" s="182"/>
      <c r="AS127" s="182"/>
      <c r="AT127" s="296"/>
      <c r="AU127" s="296"/>
      <c r="AV127" s="136"/>
      <c r="AW127" s="136"/>
      <c r="AX127" s="136"/>
      <c r="AY127" s="139"/>
      <c r="AZ127" s="139"/>
      <c r="BA127" s="135"/>
      <c r="BB127" s="135"/>
      <c r="BC127" s="138"/>
      <c r="BD127" s="138"/>
      <c r="BE127" s="138"/>
      <c r="BF127" s="138"/>
      <c r="BG127" s="137"/>
      <c r="BH127" s="137"/>
      <c r="BI127" s="296"/>
      <c r="BJ127" s="296"/>
      <c r="BK127" s="296"/>
      <c r="BL127" s="296"/>
      <c r="BM127" s="296"/>
      <c r="BN127" s="182"/>
      <c r="BO127" s="139"/>
      <c r="BP127" s="139"/>
      <c r="BQ127" s="139"/>
      <c r="BR127" s="139"/>
      <c r="BS127" s="139"/>
      <c r="BT127" s="139"/>
      <c r="BU127" s="191"/>
      <c r="BV127" s="191"/>
      <c r="BW127" s="139"/>
      <c r="BX127" s="139"/>
      <c r="BY127" s="179"/>
      <c r="BZ127" s="181"/>
      <c r="CA127" s="181"/>
      <c r="CB127" s="182"/>
      <c r="CC127" s="191"/>
      <c r="CD127" s="191"/>
      <c r="CE127" s="191"/>
      <c r="CF127" s="193"/>
      <c r="CG127" s="182"/>
      <c r="CH127" s="181"/>
      <c r="CI127" s="181"/>
      <c r="CJ127" s="182"/>
      <c r="CK127" s="190"/>
      <c r="CL127" s="190"/>
      <c r="CM127" s="190"/>
      <c r="CN127" s="190"/>
      <c r="CO127" s="179"/>
      <c r="CP127" s="179">
        <v>103</v>
      </c>
      <c r="CQ127" s="191"/>
      <c r="CR127" s="191"/>
      <c r="CS127" s="191"/>
      <c r="CT127" s="180"/>
      <c r="CU127" s="180"/>
      <c r="CV127" s="180"/>
      <c r="CW127" s="181"/>
      <c r="CX127" s="181"/>
      <c r="CY127" s="181"/>
      <c r="CZ127" s="181"/>
      <c r="DA127" s="121"/>
      <c r="DB127" s="121"/>
      <c r="DC127" s="181"/>
      <c r="DD127" s="181"/>
      <c r="DE127" s="181"/>
      <c r="DF127" s="181"/>
      <c r="DG127" s="338"/>
      <c r="DH127" s="338"/>
      <c r="DI127" s="338"/>
      <c r="DJ127" s="187"/>
      <c r="DK127" s="187"/>
      <c r="DL127" s="121"/>
      <c r="DM127" s="121"/>
      <c r="DN127" s="121"/>
      <c r="DO127" s="183"/>
      <c r="DP127" s="184"/>
      <c r="DQ127" s="185"/>
      <c r="DR127" s="186"/>
      <c r="DS127" s="181"/>
      <c r="DT127" s="181"/>
      <c r="DU127" s="187"/>
      <c r="DV127" s="179"/>
      <c r="DW127" s="181"/>
      <c r="DX127" s="181"/>
      <c r="DY127" s="187"/>
      <c r="DZ127" s="179">
        <v>108</v>
      </c>
      <c r="EA127" s="181"/>
      <c r="EB127" s="181"/>
      <c r="EC127" s="188"/>
      <c r="ED127" s="188"/>
      <c r="EE127" s="188"/>
      <c r="EF127" s="188"/>
      <c r="EG127" s="188"/>
      <c r="EH127" s="188"/>
      <c r="EI127" s="189"/>
      <c r="EJ127" s="189"/>
      <c r="EK127" s="189"/>
      <c r="EL127" s="179"/>
      <c r="EM127" s="181"/>
      <c r="EN127" s="181"/>
      <c r="EO127" s="189"/>
      <c r="EP127" s="189"/>
      <c r="EQ127" s="189"/>
      <c r="ER127" s="190"/>
      <c r="ES127" s="190"/>
      <c r="ET127" s="190"/>
      <c r="EU127" s="190"/>
      <c r="EV127" s="190"/>
      <c r="EW127" s="191"/>
      <c r="EX127" s="191"/>
      <c r="EY127" s="181"/>
      <c r="EZ127" s="181"/>
      <c r="FA127" s="179"/>
      <c r="FB127" s="179">
        <v>103</v>
      </c>
      <c r="FC127" s="132"/>
      <c r="FD127" s="132"/>
      <c r="FE127" s="181"/>
      <c r="FF127" s="181"/>
      <c r="FG127" s="184"/>
      <c r="FH127" s="184"/>
      <c r="FI127" s="192">
        <v>98</v>
      </c>
      <c r="FJ127" s="179"/>
      <c r="FK127" s="179">
        <v>109</v>
      </c>
      <c r="FL127" s="291">
        <v>126</v>
      </c>
      <c r="FM127" s="179">
        <v>102</v>
      </c>
      <c r="FN127" s="181"/>
      <c r="FO127" s="181"/>
      <c r="FP127" s="181"/>
      <c r="FQ127" s="181"/>
      <c r="FR127" s="142">
        <v>42193</v>
      </c>
      <c r="FS127" s="143">
        <v>39172</v>
      </c>
      <c r="FT127" s="16"/>
      <c r="FU127" s="16"/>
      <c r="FV127" s="16"/>
      <c r="FW127" s="16"/>
      <c r="FX127" s="16"/>
      <c r="FY127" s="16"/>
      <c r="FZ127" s="16"/>
      <c r="GA127" s="16"/>
      <c r="GB127" s="16"/>
    </row>
    <row r="128" spans="1:184" s="10" customFormat="1" ht="14.25" customHeight="1">
      <c r="A128" s="314">
        <v>125</v>
      </c>
      <c r="B128" s="248" t="s">
        <v>323</v>
      </c>
      <c r="C128" s="249" t="s">
        <v>112</v>
      </c>
      <c r="D128" s="106">
        <v>37133</v>
      </c>
      <c r="E128" s="107" t="s">
        <v>324</v>
      </c>
      <c r="F128" s="108" t="s">
        <v>325</v>
      </c>
      <c r="G128" s="176" t="s">
        <v>7</v>
      </c>
      <c r="H128" s="110">
        <f>YEAR(FR128-D128)</f>
        <v>1913</v>
      </c>
      <c r="I128" s="111">
        <f>SUM(H128-1900)</f>
        <v>13</v>
      </c>
      <c r="J128" s="111">
        <f>IF(I128&gt;30,"",I128)</f>
        <v>13</v>
      </c>
      <c r="K128" s="110" t="e">
        <f>AVERAGE(L128:M128)</f>
        <v>#NUM!</v>
      </c>
      <c r="L128" s="112">
        <f>SUM(P128/O128)</f>
        <v>107</v>
      </c>
      <c r="M128" s="113" t="e">
        <f>AVERAGE(Q128:Z128)</f>
        <v>#NUM!</v>
      </c>
      <c r="N128" s="113" t="str">
        <f>IF(O128&lt;10,"No","Yes")</f>
        <v>No</v>
      </c>
      <c r="O128" s="114">
        <f>COUNT(AB128:FQ128)</f>
        <v>7</v>
      </c>
      <c r="P128" s="115">
        <f>SUM(AB128:FQ128)</f>
        <v>749</v>
      </c>
      <c r="Q128" s="113">
        <f>SMALL(AB128:FQ128,1)</f>
        <v>92</v>
      </c>
      <c r="R128" s="113">
        <f>SMALL(AB128:FQ128,2)</f>
        <v>102</v>
      </c>
      <c r="S128" s="113">
        <f>SMALL(AB128:FQ128,3)</f>
        <v>103</v>
      </c>
      <c r="T128" s="113">
        <f>SMALL(AB128:FQ128,4)</f>
        <v>111</v>
      </c>
      <c r="U128" s="113">
        <f>SMALL(AB128:FQ128,5)</f>
        <v>111</v>
      </c>
      <c r="V128" s="113">
        <f>SMALL(AB128:FQ128,6)</f>
        <v>112</v>
      </c>
      <c r="W128" s="113">
        <f>SMALL(AB128:FQ128,7)</f>
        <v>118</v>
      </c>
      <c r="X128" s="113" t="e">
        <f>SMALL(AB128:FQ128,8)</f>
        <v>#NUM!</v>
      </c>
      <c r="Y128" s="113" t="e">
        <f>SMALL(AB128:FQ128,9)</f>
        <v>#NUM!</v>
      </c>
      <c r="Z128" s="113" t="e">
        <f>SMALL(AB128:FQ128,10)</f>
        <v>#NUM!</v>
      </c>
      <c r="AA128" s="116">
        <f>SUM(O128/28)</f>
        <v>0.25</v>
      </c>
      <c r="AB128" s="116"/>
      <c r="AC128" s="140"/>
      <c r="AD128" s="308"/>
      <c r="AE128" s="308"/>
      <c r="AF128" s="308"/>
      <c r="AG128" s="308"/>
      <c r="AH128" s="117">
        <v>111</v>
      </c>
      <c r="AI128" s="133"/>
      <c r="AJ128" s="308"/>
      <c r="AK128" s="308"/>
      <c r="AL128" s="308"/>
      <c r="AM128" s="308"/>
      <c r="AN128" s="308"/>
      <c r="AO128" s="120"/>
      <c r="AP128" s="120"/>
      <c r="AQ128" s="133"/>
      <c r="AR128" s="140"/>
      <c r="AS128" s="140"/>
      <c r="AT128" s="296"/>
      <c r="AU128" s="296"/>
      <c r="AV128" s="136"/>
      <c r="AW128" s="136"/>
      <c r="AX128" s="136"/>
      <c r="AY128" s="139"/>
      <c r="AZ128" s="139"/>
      <c r="BA128" s="135"/>
      <c r="BB128" s="135"/>
      <c r="BC128" s="138"/>
      <c r="BD128" s="138"/>
      <c r="BE128" s="138"/>
      <c r="BF128" s="138"/>
      <c r="BG128" s="137"/>
      <c r="BH128" s="137"/>
      <c r="BI128" s="296"/>
      <c r="BJ128" s="296"/>
      <c r="BK128" s="296"/>
      <c r="BL128" s="296"/>
      <c r="BM128" s="296"/>
      <c r="BN128" s="140"/>
      <c r="BO128" s="139"/>
      <c r="BP128" s="139"/>
      <c r="BQ128" s="139"/>
      <c r="BR128" s="139"/>
      <c r="BS128" s="139"/>
      <c r="BT128" s="139"/>
      <c r="BU128" s="131"/>
      <c r="BV128" s="131"/>
      <c r="BW128" s="139"/>
      <c r="BX128" s="139"/>
      <c r="BY128" s="118">
        <v>111</v>
      </c>
      <c r="BZ128" s="120"/>
      <c r="CA128" s="120"/>
      <c r="CB128" s="140"/>
      <c r="CC128" s="131"/>
      <c r="CD128" s="131"/>
      <c r="CE128" s="131"/>
      <c r="CF128" s="141"/>
      <c r="CG128" s="140"/>
      <c r="CH128" s="120"/>
      <c r="CI128" s="120"/>
      <c r="CJ128" s="140"/>
      <c r="CK128" s="130"/>
      <c r="CL128" s="130"/>
      <c r="CM128" s="130"/>
      <c r="CN128" s="130"/>
      <c r="CO128" s="117"/>
      <c r="CP128" s="118">
        <v>92</v>
      </c>
      <c r="CQ128" s="351"/>
      <c r="CR128" s="351"/>
      <c r="CS128" s="351"/>
      <c r="CT128" s="119"/>
      <c r="CU128" s="119"/>
      <c r="CV128" s="119"/>
      <c r="CW128" s="120"/>
      <c r="CX128" s="120"/>
      <c r="CY128" s="120"/>
      <c r="CZ128" s="120"/>
      <c r="DA128" s="121"/>
      <c r="DB128" s="121"/>
      <c r="DC128" s="120"/>
      <c r="DD128" s="120"/>
      <c r="DE128" s="120"/>
      <c r="DF128" s="120"/>
      <c r="DG128" s="337"/>
      <c r="DH128" s="337"/>
      <c r="DI128" s="337"/>
      <c r="DJ128" s="282"/>
      <c r="DK128" s="282"/>
      <c r="DL128" s="121"/>
      <c r="DM128" s="121"/>
      <c r="DN128" s="121"/>
      <c r="DO128" s="122"/>
      <c r="DP128" s="123"/>
      <c r="DQ128" s="124"/>
      <c r="DR128" s="125"/>
      <c r="DS128" s="120"/>
      <c r="DT128" s="120"/>
      <c r="DU128" s="126"/>
      <c r="DV128" s="127"/>
      <c r="DW128" s="120"/>
      <c r="DX128" s="120"/>
      <c r="DY128" s="126"/>
      <c r="DZ128" s="127">
        <v>118</v>
      </c>
      <c r="EA128" s="120"/>
      <c r="EB128" s="120"/>
      <c r="EC128" s="128"/>
      <c r="ED128" s="128"/>
      <c r="EE128" s="128"/>
      <c r="EF128" s="128"/>
      <c r="EG128" s="128"/>
      <c r="EH128" s="128"/>
      <c r="EI128" s="129"/>
      <c r="EJ128" s="129"/>
      <c r="EK128" s="129"/>
      <c r="EL128" s="127"/>
      <c r="EM128" s="120"/>
      <c r="EN128" s="120"/>
      <c r="EO128" s="129"/>
      <c r="EP128" s="129"/>
      <c r="EQ128" s="129"/>
      <c r="ER128" s="130"/>
      <c r="ES128" s="130"/>
      <c r="ET128" s="130"/>
      <c r="EU128" s="130"/>
      <c r="EV128" s="130"/>
      <c r="EW128" s="131"/>
      <c r="EX128" s="131"/>
      <c r="EY128" s="120"/>
      <c r="EZ128" s="120"/>
      <c r="FA128" s="127">
        <v>112</v>
      </c>
      <c r="FB128" s="117"/>
      <c r="FC128" s="242"/>
      <c r="FD128" s="242"/>
      <c r="FE128" s="120"/>
      <c r="FF128" s="120"/>
      <c r="FG128" s="123"/>
      <c r="FH128" s="123"/>
      <c r="FI128" s="134"/>
      <c r="FJ128" s="117"/>
      <c r="FK128" s="117"/>
      <c r="FL128" s="289">
        <v>102</v>
      </c>
      <c r="FM128" s="117">
        <v>103</v>
      </c>
      <c r="FN128" s="120"/>
      <c r="FO128" s="120"/>
      <c r="FP128" s="120"/>
      <c r="FQ128" s="120"/>
      <c r="FR128" s="142">
        <v>42193</v>
      </c>
      <c r="FS128" s="143">
        <v>39172</v>
      </c>
      <c r="FT128" s="21"/>
      <c r="FU128" s="21"/>
      <c r="FV128" s="21"/>
      <c r="FW128" s="21"/>
      <c r="FX128" s="21"/>
      <c r="FY128" s="21"/>
      <c r="FZ128" s="21"/>
      <c r="GA128" s="21"/>
      <c r="GB128" s="21"/>
    </row>
    <row r="129" spans="1:184" s="7" customFormat="1" ht="14.25" customHeight="1">
      <c r="A129" s="314">
        <v>126</v>
      </c>
      <c r="B129" s="239" t="s">
        <v>471</v>
      </c>
      <c r="C129" s="145" t="s">
        <v>106</v>
      </c>
      <c r="D129" s="146">
        <v>35580</v>
      </c>
      <c r="E129" s="147" t="s">
        <v>472</v>
      </c>
      <c r="F129" s="108"/>
      <c r="G129" s="109"/>
      <c r="H129" s="110">
        <f>YEAR(FR129-D129)</f>
        <v>1918</v>
      </c>
      <c r="I129" s="111">
        <f>SUM(H129-1900)</f>
        <v>18</v>
      </c>
      <c r="J129" s="111">
        <f>IF(I129&gt;30,"",I129)</f>
        <v>18</v>
      </c>
      <c r="K129" s="110" t="e">
        <f>AVERAGE(L129:M129)</f>
        <v>#NUM!</v>
      </c>
      <c r="L129" s="112">
        <f>SUM(P129/O129)</f>
        <v>108</v>
      </c>
      <c r="M129" s="113" t="e">
        <f>AVERAGE(Q129:Z129)</f>
        <v>#NUM!</v>
      </c>
      <c r="N129" s="113" t="str">
        <f>IF(O129&lt;10,"No","Yes")</f>
        <v>No</v>
      </c>
      <c r="O129" s="114">
        <f>COUNT(AB129:FQ129)</f>
        <v>2</v>
      </c>
      <c r="P129" s="115">
        <f>SUM(AB129:FQ129)</f>
        <v>216</v>
      </c>
      <c r="Q129" s="113">
        <f>SMALL(AB129:FQ129,1)</f>
        <v>100</v>
      </c>
      <c r="R129" s="113">
        <f>SMALL(AB129:FQ129,2)</f>
        <v>116</v>
      </c>
      <c r="S129" s="113" t="e">
        <f>SMALL(AB129:FQ129,3)</f>
        <v>#NUM!</v>
      </c>
      <c r="T129" s="113" t="e">
        <f>SMALL(AB129:FQ129,4)</f>
        <v>#NUM!</v>
      </c>
      <c r="U129" s="113" t="e">
        <f>SMALL(AB129:FQ129,5)</f>
        <v>#NUM!</v>
      </c>
      <c r="V129" s="113" t="e">
        <f>SMALL(AB129:FQ129,6)</f>
        <v>#NUM!</v>
      </c>
      <c r="W129" s="113" t="e">
        <f>SMALL(AB129:FQ129,7)</f>
        <v>#NUM!</v>
      </c>
      <c r="X129" s="113" t="e">
        <f>SMALL(AB129:FQ129,8)</f>
        <v>#NUM!</v>
      </c>
      <c r="Y129" s="113" t="e">
        <f>SMALL(AB129:FQ129,9)</f>
        <v>#NUM!</v>
      </c>
      <c r="Z129" s="113" t="e">
        <f>SMALL(AB129:FQ129,10)</f>
        <v>#NUM!</v>
      </c>
      <c r="AA129" s="116">
        <f>SUM(O129/28)</f>
        <v>0.07142857142857142</v>
      </c>
      <c r="AB129" s="116"/>
      <c r="AC129" s="182"/>
      <c r="AD129" s="308"/>
      <c r="AE129" s="308"/>
      <c r="AF129" s="308"/>
      <c r="AG129" s="308"/>
      <c r="AH129" s="179"/>
      <c r="AI129" s="179"/>
      <c r="AJ129" s="308"/>
      <c r="AK129" s="308"/>
      <c r="AL129" s="308"/>
      <c r="AM129" s="308"/>
      <c r="AN129" s="308"/>
      <c r="AO129" s="181"/>
      <c r="AP129" s="181"/>
      <c r="AQ129" s="179"/>
      <c r="AR129" s="182"/>
      <c r="AS129" s="182"/>
      <c r="AT129" s="296"/>
      <c r="AU129" s="296"/>
      <c r="AV129" s="136"/>
      <c r="AW129" s="136"/>
      <c r="AX129" s="136"/>
      <c r="AY129" s="139"/>
      <c r="AZ129" s="139"/>
      <c r="BA129" s="135"/>
      <c r="BB129" s="135"/>
      <c r="BC129" s="138"/>
      <c r="BD129" s="138"/>
      <c r="BE129" s="138"/>
      <c r="BF129" s="138"/>
      <c r="BG129" s="137"/>
      <c r="BH129" s="137"/>
      <c r="BI129" s="296"/>
      <c r="BJ129" s="296"/>
      <c r="BK129" s="296"/>
      <c r="BL129" s="296"/>
      <c r="BM129" s="296"/>
      <c r="BN129" s="182"/>
      <c r="BO129" s="139"/>
      <c r="BP129" s="139"/>
      <c r="BQ129" s="139"/>
      <c r="BR129" s="139"/>
      <c r="BS129" s="139"/>
      <c r="BT129" s="139"/>
      <c r="BU129" s="191"/>
      <c r="BV129" s="191"/>
      <c r="BW129" s="139"/>
      <c r="BX129" s="139"/>
      <c r="BY129" s="179"/>
      <c r="BZ129" s="181"/>
      <c r="CA129" s="181"/>
      <c r="CB129" s="182"/>
      <c r="CC129" s="191"/>
      <c r="CD129" s="191"/>
      <c r="CE129" s="191"/>
      <c r="CF129" s="193"/>
      <c r="CG129" s="182"/>
      <c r="CH129" s="181"/>
      <c r="CI129" s="181"/>
      <c r="CJ129" s="182"/>
      <c r="CK129" s="190"/>
      <c r="CL129" s="190"/>
      <c r="CM129" s="190"/>
      <c r="CN129" s="190"/>
      <c r="CO129" s="179"/>
      <c r="CP129" s="179"/>
      <c r="CQ129" s="191"/>
      <c r="CR129" s="191"/>
      <c r="CS129" s="191"/>
      <c r="CT129" s="180"/>
      <c r="CU129" s="180"/>
      <c r="CV129" s="180"/>
      <c r="CW129" s="181"/>
      <c r="CX129" s="181"/>
      <c r="CY129" s="181"/>
      <c r="CZ129" s="181"/>
      <c r="DA129" s="121"/>
      <c r="DB129" s="121"/>
      <c r="DC129" s="181"/>
      <c r="DD129" s="181"/>
      <c r="DE129" s="181"/>
      <c r="DF129" s="181"/>
      <c r="DG129" s="338"/>
      <c r="DH129" s="338"/>
      <c r="DI129" s="338"/>
      <c r="DJ129" s="187"/>
      <c r="DK129" s="187"/>
      <c r="DL129" s="121"/>
      <c r="DM129" s="121"/>
      <c r="DN129" s="121"/>
      <c r="DO129" s="183"/>
      <c r="DP129" s="184"/>
      <c r="DQ129" s="185"/>
      <c r="DR129" s="186"/>
      <c r="DS129" s="181"/>
      <c r="DT129" s="181"/>
      <c r="DU129" s="187"/>
      <c r="DV129" s="179">
        <v>100</v>
      </c>
      <c r="DW129" s="181"/>
      <c r="DX129" s="181"/>
      <c r="DY129" s="187"/>
      <c r="DZ129" s="179">
        <v>116</v>
      </c>
      <c r="EA129" s="181"/>
      <c r="EB129" s="181"/>
      <c r="EC129" s="188"/>
      <c r="ED129" s="188"/>
      <c r="EE129" s="188"/>
      <c r="EF129" s="188"/>
      <c r="EG129" s="188"/>
      <c r="EH129" s="188"/>
      <c r="EI129" s="189"/>
      <c r="EJ129" s="189"/>
      <c r="EK129" s="189"/>
      <c r="EL129" s="179"/>
      <c r="EM129" s="181"/>
      <c r="EN129" s="181"/>
      <c r="EO129" s="189"/>
      <c r="EP129" s="189"/>
      <c r="EQ129" s="189"/>
      <c r="ER129" s="190"/>
      <c r="ES129" s="190"/>
      <c r="ET129" s="190"/>
      <c r="EU129" s="190"/>
      <c r="EV129" s="190"/>
      <c r="EW129" s="191"/>
      <c r="EX129" s="191"/>
      <c r="EY129" s="181"/>
      <c r="EZ129" s="181"/>
      <c r="FA129" s="179"/>
      <c r="FB129" s="179"/>
      <c r="FC129" s="132"/>
      <c r="FD129" s="132"/>
      <c r="FE129" s="181"/>
      <c r="FF129" s="181"/>
      <c r="FG129" s="184"/>
      <c r="FH129" s="184"/>
      <c r="FI129" s="192"/>
      <c r="FJ129" s="179"/>
      <c r="FK129" s="179"/>
      <c r="FL129" s="291"/>
      <c r="FM129" s="179"/>
      <c r="FN129" s="181"/>
      <c r="FO129" s="181"/>
      <c r="FP129" s="181"/>
      <c r="FQ129" s="181"/>
      <c r="FR129" s="142">
        <v>42193</v>
      </c>
      <c r="FS129" s="143">
        <v>39172</v>
      </c>
      <c r="FT129" s="14"/>
      <c r="FU129" s="14"/>
      <c r="FV129" s="14"/>
      <c r="FW129" s="14"/>
      <c r="FX129" s="14"/>
      <c r="FY129" s="14"/>
      <c r="FZ129" s="14"/>
      <c r="GA129" s="14"/>
      <c r="GB129" s="14"/>
    </row>
    <row r="130" spans="1:184" s="7" customFormat="1" ht="14.25" customHeight="1">
      <c r="A130" s="314">
        <v>127</v>
      </c>
      <c r="B130" s="194" t="s">
        <v>526</v>
      </c>
      <c r="C130" s="195" t="s">
        <v>114</v>
      </c>
      <c r="D130" s="146">
        <v>37161</v>
      </c>
      <c r="E130" s="147" t="s">
        <v>527</v>
      </c>
      <c r="F130" s="357" t="s">
        <v>528</v>
      </c>
      <c r="G130" s="109" t="s">
        <v>24</v>
      </c>
      <c r="H130" s="110">
        <f>YEAR(FR130-D130)</f>
        <v>1913</v>
      </c>
      <c r="I130" s="111">
        <f>SUM(H130-1900)</f>
        <v>13</v>
      </c>
      <c r="J130" s="111">
        <f>IF(I130&gt;30,"",I130)</f>
        <v>13</v>
      </c>
      <c r="K130" s="110" t="e">
        <f>AVERAGE(L130:M130)</f>
        <v>#NUM!</v>
      </c>
      <c r="L130" s="112">
        <f>SUM(P130/O130)</f>
        <v>110.2</v>
      </c>
      <c r="M130" s="113" t="e">
        <f>AVERAGE(Q130:V130)</f>
        <v>#NUM!</v>
      </c>
      <c r="N130" s="113" t="str">
        <f>IF(O130&lt;6,"No","Yes")</f>
        <v>No</v>
      </c>
      <c r="O130" s="114">
        <f>COUNT(AB130:FQ130)</f>
        <v>5</v>
      </c>
      <c r="P130" s="115">
        <f>SUM(AB130:FQ130)</f>
        <v>551</v>
      </c>
      <c r="Q130" s="113">
        <f>SMALL(AB130:FQ130,1)</f>
        <v>104</v>
      </c>
      <c r="R130" s="113">
        <f>SMALL(AB130:FQ130,2)</f>
        <v>104</v>
      </c>
      <c r="S130" s="113">
        <f>SMALL(AB130:FQ130,3)</f>
        <v>107</v>
      </c>
      <c r="T130" s="113">
        <f>SMALL(AB130:FQ130,4)</f>
        <v>114</v>
      </c>
      <c r="U130" s="113">
        <f>SMALL(AB130:FQ130,5)</f>
        <v>122</v>
      </c>
      <c r="V130" s="113" t="e">
        <f>SMALL(AB130:FQ130,6)</f>
        <v>#NUM!</v>
      </c>
      <c r="W130" s="113" t="e">
        <f>SMALL(AB130:FQ130,7)</f>
        <v>#NUM!</v>
      </c>
      <c r="X130" s="113" t="e">
        <f>SMALL(AB130:FQ130,8)</f>
        <v>#NUM!</v>
      </c>
      <c r="Y130" s="113" t="e">
        <f>SMALL(AB130:FQ130,9)</f>
        <v>#NUM!</v>
      </c>
      <c r="Z130" s="113" t="e">
        <f>SMALL(AB130:FQ130,10)</f>
        <v>#NUM!</v>
      </c>
      <c r="AA130" s="116">
        <f>SUM(O130/28)</f>
        <v>0.17857142857142858</v>
      </c>
      <c r="AB130" s="116"/>
      <c r="AC130" s="182"/>
      <c r="AD130" s="308"/>
      <c r="AE130" s="308"/>
      <c r="AF130" s="308"/>
      <c r="AG130" s="308"/>
      <c r="AH130" s="179">
        <v>122</v>
      </c>
      <c r="AI130" s="179"/>
      <c r="AJ130" s="308"/>
      <c r="AK130" s="308"/>
      <c r="AL130" s="308"/>
      <c r="AM130" s="308"/>
      <c r="AN130" s="308"/>
      <c r="AO130" s="181"/>
      <c r="AP130" s="181"/>
      <c r="AQ130" s="179"/>
      <c r="AR130" s="182"/>
      <c r="AS130" s="182"/>
      <c r="AT130" s="296"/>
      <c r="AU130" s="296"/>
      <c r="AV130" s="136">
        <v>114</v>
      </c>
      <c r="AW130" s="136"/>
      <c r="AX130" s="136">
        <v>104</v>
      </c>
      <c r="AY130" s="139"/>
      <c r="AZ130" s="139"/>
      <c r="BA130" s="135"/>
      <c r="BB130" s="135"/>
      <c r="BC130" s="138"/>
      <c r="BD130" s="138"/>
      <c r="BE130" s="138"/>
      <c r="BF130" s="138"/>
      <c r="BG130" s="137">
        <v>104</v>
      </c>
      <c r="BH130" s="137">
        <v>107</v>
      </c>
      <c r="BI130" s="296"/>
      <c r="BJ130" s="296"/>
      <c r="BK130" s="296"/>
      <c r="BL130" s="296"/>
      <c r="BM130" s="296"/>
      <c r="BN130" s="182"/>
      <c r="BO130" s="139"/>
      <c r="BP130" s="139"/>
      <c r="BQ130" s="139"/>
      <c r="BR130" s="139"/>
      <c r="BS130" s="139"/>
      <c r="BT130" s="139"/>
      <c r="BU130" s="191"/>
      <c r="BV130" s="191"/>
      <c r="BW130" s="139"/>
      <c r="BX130" s="139"/>
      <c r="BY130" s="179"/>
      <c r="BZ130" s="181"/>
      <c r="CA130" s="181"/>
      <c r="CB130" s="182"/>
      <c r="CC130" s="191"/>
      <c r="CD130" s="191"/>
      <c r="CE130" s="191"/>
      <c r="CF130" s="193"/>
      <c r="CG130" s="182"/>
      <c r="CH130" s="181"/>
      <c r="CI130" s="181"/>
      <c r="CJ130" s="182"/>
      <c r="CK130" s="190"/>
      <c r="CL130" s="190"/>
      <c r="CM130" s="190"/>
      <c r="CN130" s="190"/>
      <c r="CO130" s="179"/>
      <c r="CP130" s="179"/>
      <c r="CQ130" s="191"/>
      <c r="CR130" s="191"/>
      <c r="CS130" s="191"/>
      <c r="CT130" s="180"/>
      <c r="CU130" s="180"/>
      <c r="CV130" s="180"/>
      <c r="CW130" s="181"/>
      <c r="CX130" s="181"/>
      <c r="CY130" s="181"/>
      <c r="CZ130" s="181"/>
      <c r="DA130" s="121"/>
      <c r="DB130" s="121"/>
      <c r="DC130" s="181"/>
      <c r="DD130" s="181"/>
      <c r="DE130" s="181"/>
      <c r="DF130" s="181"/>
      <c r="DG130" s="338"/>
      <c r="DH130" s="338"/>
      <c r="DI130" s="338"/>
      <c r="DJ130" s="187"/>
      <c r="DK130" s="187"/>
      <c r="DL130" s="121"/>
      <c r="DM130" s="121"/>
      <c r="DN130" s="121"/>
      <c r="DO130" s="183"/>
      <c r="DP130" s="184"/>
      <c r="DQ130" s="214"/>
      <c r="DR130" s="186"/>
      <c r="DS130" s="181"/>
      <c r="DT130" s="181"/>
      <c r="DU130" s="187"/>
      <c r="DV130" s="179"/>
      <c r="DW130" s="181"/>
      <c r="DX130" s="181"/>
      <c r="DY130" s="187"/>
      <c r="DZ130" s="179"/>
      <c r="EA130" s="181"/>
      <c r="EB130" s="181"/>
      <c r="EC130" s="188"/>
      <c r="ED130" s="188"/>
      <c r="EE130" s="188"/>
      <c r="EF130" s="188"/>
      <c r="EG130" s="188"/>
      <c r="EH130" s="188"/>
      <c r="EI130" s="189"/>
      <c r="EJ130" s="189"/>
      <c r="EK130" s="189"/>
      <c r="EL130" s="179"/>
      <c r="EM130" s="181"/>
      <c r="EN130" s="181"/>
      <c r="EO130" s="189"/>
      <c r="EP130" s="189"/>
      <c r="EQ130" s="189"/>
      <c r="ER130" s="190"/>
      <c r="ES130" s="190"/>
      <c r="ET130" s="190"/>
      <c r="EU130" s="190"/>
      <c r="EV130" s="190"/>
      <c r="EW130" s="191"/>
      <c r="EX130" s="191"/>
      <c r="EY130" s="181"/>
      <c r="EZ130" s="181"/>
      <c r="FA130" s="179"/>
      <c r="FB130" s="179"/>
      <c r="FC130" s="132"/>
      <c r="FD130" s="132"/>
      <c r="FE130" s="181"/>
      <c r="FF130" s="181"/>
      <c r="FG130" s="184"/>
      <c r="FH130" s="184"/>
      <c r="FI130" s="192"/>
      <c r="FJ130" s="179"/>
      <c r="FK130" s="179"/>
      <c r="FL130" s="291"/>
      <c r="FM130" s="179"/>
      <c r="FN130" s="181"/>
      <c r="FO130" s="181"/>
      <c r="FP130" s="181"/>
      <c r="FQ130" s="181"/>
      <c r="FR130" s="142">
        <v>42193</v>
      </c>
      <c r="FS130" s="143">
        <v>39172</v>
      </c>
      <c r="FT130" s="14"/>
      <c r="FU130" s="14"/>
      <c r="FV130" s="14"/>
      <c r="FW130" s="14"/>
      <c r="FX130" s="14"/>
      <c r="FY130" s="14"/>
      <c r="FZ130" s="14"/>
      <c r="GA130" s="14"/>
      <c r="GB130" s="14"/>
    </row>
    <row r="131" spans="1:184" s="7" customFormat="1" ht="14.25" customHeight="1">
      <c r="A131" s="314">
        <v>128</v>
      </c>
      <c r="B131" s="215" t="s">
        <v>431</v>
      </c>
      <c r="C131" s="172" t="s">
        <v>113</v>
      </c>
      <c r="D131" s="146">
        <v>36482</v>
      </c>
      <c r="E131" s="147" t="s">
        <v>313</v>
      </c>
      <c r="F131" s="108" t="s">
        <v>314</v>
      </c>
      <c r="G131" s="176" t="s">
        <v>315</v>
      </c>
      <c r="H131" s="110">
        <f>YEAR(FR131-D131)</f>
        <v>1915</v>
      </c>
      <c r="I131" s="111">
        <f>SUM(H131-1900)</f>
        <v>15</v>
      </c>
      <c r="J131" s="111">
        <f>IF(I131&gt;30,"",I131)</f>
        <v>15</v>
      </c>
      <c r="K131" s="110" t="e">
        <f>AVERAGE(L131:M131)</f>
        <v>#NUM!</v>
      </c>
      <c r="L131" s="112">
        <f>SUM(P131/O131)</f>
        <v>112</v>
      </c>
      <c r="M131" s="113" t="e">
        <f>AVERAGE(Q131:Z131)</f>
        <v>#NUM!</v>
      </c>
      <c r="N131" s="113" t="str">
        <f>IF(O131&lt;10,"No","Yes")</f>
        <v>No</v>
      </c>
      <c r="O131" s="114">
        <f>COUNT(AB131:FQ131)</f>
        <v>3</v>
      </c>
      <c r="P131" s="115">
        <f>SUM(AB131:FQ131)</f>
        <v>336</v>
      </c>
      <c r="Q131" s="113">
        <f>SMALL(AB131:FQ131,1)</f>
        <v>103</v>
      </c>
      <c r="R131" s="113">
        <f>SMALL(AB131:FQ131,2)</f>
        <v>108</v>
      </c>
      <c r="S131" s="113">
        <f>SMALL(AB131:FQ131,3)</f>
        <v>125</v>
      </c>
      <c r="T131" s="113" t="e">
        <f>SMALL(AB131:FQ131,4)</f>
        <v>#NUM!</v>
      </c>
      <c r="U131" s="113" t="e">
        <f>SMALL(AB131:FQ131,5)</f>
        <v>#NUM!</v>
      </c>
      <c r="V131" s="113" t="e">
        <f>SMALL(AB131:FQ131,6)</f>
        <v>#NUM!</v>
      </c>
      <c r="W131" s="113" t="e">
        <f>SMALL(AB131:FQ131,7)</f>
        <v>#NUM!</v>
      </c>
      <c r="X131" s="113" t="e">
        <f>SMALL(AB131:FQ131,8)</f>
        <v>#NUM!</v>
      </c>
      <c r="Y131" s="113" t="e">
        <f>SMALL(AB131:FQ131,9)</f>
        <v>#NUM!</v>
      </c>
      <c r="Z131" s="113" t="e">
        <f>SMALL(AB131:FQ131,10)</f>
        <v>#NUM!</v>
      </c>
      <c r="AA131" s="116">
        <f>SUM(O131/28)</f>
        <v>0.10714285714285714</v>
      </c>
      <c r="AB131" s="116"/>
      <c r="AC131" s="182"/>
      <c r="AD131" s="308"/>
      <c r="AE131" s="308"/>
      <c r="AF131" s="308"/>
      <c r="AG131" s="308"/>
      <c r="AH131" s="179"/>
      <c r="AI131" s="179"/>
      <c r="AJ131" s="308"/>
      <c r="AK131" s="308"/>
      <c r="AL131" s="308"/>
      <c r="AM131" s="308"/>
      <c r="AN131" s="308"/>
      <c r="AO131" s="181"/>
      <c r="AP131" s="181"/>
      <c r="AQ131" s="179"/>
      <c r="AR131" s="182"/>
      <c r="AS131" s="182"/>
      <c r="AT131" s="296"/>
      <c r="AU131" s="296"/>
      <c r="AV131" s="136"/>
      <c r="AW131" s="136"/>
      <c r="AX131" s="136"/>
      <c r="AY131" s="139"/>
      <c r="AZ131" s="139"/>
      <c r="BA131" s="135"/>
      <c r="BB131" s="135"/>
      <c r="BC131" s="138"/>
      <c r="BD131" s="138"/>
      <c r="BE131" s="138"/>
      <c r="BF131" s="138"/>
      <c r="BG131" s="137"/>
      <c r="BH131" s="137"/>
      <c r="BI131" s="296"/>
      <c r="BJ131" s="296"/>
      <c r="BK131" s="296"/>
      <c r="BL131" s="296"/>
      <c r="BM131" s="296"/>
      <c r="BN131" s="182"/>
      <c r="BO131" s="139"/>
      <c r="BP131" s="139"/>
      <c r="BQ131" s="139"/>
      <c r="BR131" s="139"/>
      <c r="BS131" s="139"/>
      <c r="BT131" s="139"/>
      <c r="BU131" s="191"/>
      <c r="BV131" s="191"/>
      <c r="BW131" s="139"/>
      <c r="BX131" s="139"/>
      <c r="BY131" s="179"/>
      <c r="BZ131" s="181"/>
      <c r="CA131" s="181"/>
      <c r="CB131" s="182"/>
      <c r="CC131" s="191"/>
      <c r="CD131" s="191"/>
      <c r="CE131" s="191"/>
      <c r="CF131" s="193"/>
      <c r="CG131" s="182"/>
      <c r="CH131" s="181"/>
      <c r="CI131" s="181"/>
      <c r="CJ131" s="182"/>
      <c r="CK131" s="190"/>
      <c r="CL131" s="190"/>
      <c r="CM131" s="190"/>
      <c r="CN131" s="190"/>
      <c r="CO131" s="179"/>
      <c r="CP131" s="179"/>
      <c r="CQ131" s="191"/>
      <c r="CR131" s="191"/>
      <c r="CS131" s="191"/>
      <c r="CT131" s="180"/>
      <c r="CU131" s="180"/>
      <c r="CV131" s="180"/>
      <c r="CW131" s="181"/>
      <c r="CX131" s="181"/>
      <c r="CY131" s="181"/>
      <c r="CZ131" s="181"/>
      <c r="DA131" s="121"/>
      <c r="DB131" s="121"/>
      <c r="DC131" s="181"/>
      <c r="DD131" s="181"/>
      <c r="DE131" s="181"/>
      <c r="DF131" s="181"/>
      <c r="DG131" s="338"/>
      <c r="DH131" s="338"/>
      <c r="DI131" s="338"/>
      <c r="DJ131" s="187"/>
      <c r="DK131" s="187"/>
      <c r="DL131" s="121"/>
      <c r="DM131" s="121"/>
      <c r="DN131" s="121"/>
      <c r="DO131" s="183"/>
      <c r="DP131" s="184"/>
      <c r="DQ131" s="185"/>
      <c r="DR131" s="186"/>
      <c r="DS131" s="181"/>
      <c r="DT131" s="181"/>
      <c r="DU131" s="187"/>
      <c r="DV131" s="179"/>
      <c r="DW131" s="181"/>
      <c r="DX131" s="181"/>
      <c r="DY131" s="187"/>
      <c r="DZ131" s="179"/>
      <c r="EA131" s="181"/>
      <c r="EB131" s="181"/>
      <c r="EC131" s="188"/>
      <c r="ED131" s="188"/>
      <c r="EE131" s="188"/>
      <c r="EF131" s="188"/>
      <c r="EG131" s="188"/>
      <c r="EH131" s="188"/>
      <c r="EI131" s="189"/>
      <c r="EJ131" s="189"/>
      <c r="EK131" s="189"/>
      <c r="EL131" s="179"/>
      <c r="EM131" s="181"/>
      <c r="EN131" s="181"/>
      <c r="EO131" s="189"/>
      <c r="EP131" s="189"/>
      <c r="EQ131" s="189"/>
      <c r="ER131" s="190"/>
      <c r="ES131" s="190"/>
      <c r="ET131" s="190"/>
      <c r="EU131" s="190"/>
      <c r="EV131" s="190"/>
      <c r="EW131" s="191"/>
      <c r="EX131" s="191"/>
      <c r="EY131" s="181"/>
      <c r="EZ131" s="181"/>
      <c r="FA131" s="179"/>
      <c r="FB131" s="179">
        <v>103</v>
      </c>
      <c r="FC131" s="132"/>
      <c r="FD131" s="132"/>
      <c r="FE131" s="181"/>
      <c r="FF131" s="181"/>
      <c r="FG131" s="184"/>
      <c r="FH131" s="184"/>
      <c r="FI131" s="192"/>
      <c r="FJ131" s="179"/>
      <c r="FK131" s="179">
        <v>108</v>
      </c>
      <c r="FL131" s="291">
        <v>125</v>
      </c>
      <c r="FM131" s="179"/>
      <c r="FN131" s="181"/>
      <c r="FO131" s="181"/>
      <c r="FP131" s="181"/>
      <c r="FQ131" s="181"/>
      <c r="FR131" s="142">
        <v>42193</v>
      </c>
      <c r="FS131" s="143">
        <v>39172</v>
      </c>
      <c r="FT131" s="14"/>
      <c r="FU131" s="14"/>
      <c r="FV131" s="14"/>
      <c r="FW131" s="14"/>
      <c r="FX131" s="14"/>
      <c r="FY131" s="14"/>
      <c r="FZ131" s="14"/>
      <c r="GA131" s="14"/>
      <c r="GB131" s="14"/>
    </row>
    <row r="132" spans="1:184" s="7" customFormat="1" ht="14.25" customHeight="1">
      <c r="A132" s="314">
        <v>129</v>
      </c>
      <c r="B132" s="297" t="s">
        <v>412</v>
      </c>
      <c r="C132" s="298" t="s">
        <v>296</v>
      </c>
      <c r="D132" s="106">
        <v>35468</v>
      </c>
      <c r="E132" s="147" t="s">
        <v>413</v>
      </c>
      <c r="F132" s="108" t="s">
        <v>414</v>
      </c>
      <c r="G132" s="176" t="s">
        <v>121</v>
      </c>
      <c r="H132" s="110">
        <f>YEAR(FR132-D132)</f>
        <v>1918</v>
      </c>
      <c r="I132" s="111">
        <f>SUM(H132-1900)</f>
        <v>18</v>
      </c>
      <c r="J132" s="111">
        <f>IF(I132&gt;30,"",I132)</f>
        <v>18</v>
      </c>
      <c r="K132" s="110" t="e">
        <f>AVERAGE(L132:M132)</f>
        <v>#NUM!</v>
      </c>
      <c r="L132" s="112">
        <f>SUM(P132/O132)</f>
        <v>112</v>
      </c>
      <c r="M132" s="113" t="e">
        <f>AVERAGE(Q132:Z132)</f>
        <v>#NUM!</v>
      </c>
      <c r="N132" s="113" t="str">
        <f>IF(O132&lt;10,"No","Yes")</f>
        <v>No</v>
      </c>
      <c r="O132" s="114">
        <f>COUNT(AB132:FQ132)</f>
        <v>1</v>
      </c>
      <c r="P132" s="115">
        <f>SUM(AB132:FQ132)</f>
        <v>112</v>
      </c>
      <c r="Q132" s="113">
        <f>SMALL(AB132:FQ132,1)</f>
        <v>112</v>
      </c>
      <c r="R132" s="113" t="e">
        <f>SMALL(AB132:FQ132,2)</f>
        <v>#NUM!</v>
      </c>
      <c r="S132" s="113" t="e">
        <f>SMALL(AB132:FQ132,3)</f>
        <v>#NUM!</v>
      </c>
      <c r="T132" s="113" t="e">
        <f>SMALL(AB132:FQ132,4)</f>
        <v>#NUM!</v>
      </c>
      <c r="U132" s="113" t="e">
        <f>SMALL(AB132:FQ132,5)</f>
        <v>#NUM!</v>
      </c>
      <c r="V132" s="113" t="e">
        <f>SMALL(AB132:FQ132,6)</f>
        <v>#NUM!</v>
      </c>
      <c r="W132" s="113" t="e">
        <f>SMALL(AB132:FQ132,7)</f>
        <v>#NUM!</v>
      </c>
      <c r="X132" s="113" t="e">
        <f>SMALL(AB132:FQ132,8)</f>
        <v>#NUM!</v>
      </c>
      <c r="Y132" s="113" t="e">
        <f>SMALL(AB132:FQ132,9)</f>
        <v>#NUM!</v>
      </c>
      <c r="Z132" s="113" t="e">
        <f>SMALL(AB132:FQ132,10)</f>
        <v>#NUM!</v>
      </c>
      <c r="AA132" s="116">
        <f>SUM(O132/28)</f>
        <v>0.03571428571428571</v>
      </c>
      <c r="AB132" s="116"/>
      <c r="AC132" s="182"/>
      <c r="AD132" s="308"/>
      <c r="AE132" s="308"/>
      <c r="AF132" s="308"/>
      <c r="AG132" s="308"/>
      <c r="AH132" s="179"/>
      <c r="AI132" s="179"/>
      <c r="AJ132" s="308"/>
      <c r="AK132" s="308"/>
      <c r="AL132" s="308"/>
      <c r="AM132" s="308"/>
      <c r="AN132" s="308"/>
      <c r="AO132" s="181"/>
      <c r="AP132" s="181"/>
      <c r="AQ132" s="179"/>
      <c r="AR132" s="182"/>
      <c r="AS132" s="182"/>
      <c r="AT132" s="296"/>
      <c r="AU132" s="296"/>
      <c r="AV132" s="136"/>
      <c r="AW132" s="136"/>
      <c r="AX132" s="136"/>
      <c r="AY132" s="139"/>
      <c r="AZ132" s="139"/>
      <c r="BA132" s="135"/>
      <c r="BB132" s="135"/>
      <c r="BC132" s="138"/>
      <c r="BD132" s="138"/>
      <c r="BE132" s="138"/>
      <c r="BF132" s="138"/>
      <c r="BG132" s="137"/>
      <c r="BH132" s="137">
        <v>112</v>
      </c>
      <c r="BI132" s="296"/>
      <c r="BJ132" s="296"/>
      <c r="BK132" s="296"/>
      <c r="BL132" s="296"/>
      <c r="BM132" s="296"/>
      <c r="BN132" s="182"/>
      <c r="BO132" s="139"/>
      <c r="BP132" s="139"/>
      <c r="BQ132" s="139"/>
      <c r="BR132" s="139"/>
      <c r="BS132" s="139"/>
      <c r="BT132" s="139"/>
      <c r="BU132" s="191"/>
      <c r="BV132" s="191"/>
      <c r="BW132" s="139"/>
      <c r="BX132" s="139"/>
      <c r="BY132" s="179"/>
      <c r="BZ132" s="181"/>
      <c r="CA132" s="181"/>
      <c r="CB132" s="182"/>
      <c r="CC132" s="191"/>
      <c r="CD132" s="191"/>
      <c r="CE132" s="191"/>
      <c r="CF132" s="193"/>
      <c r="CG132" s="182"/>
      <c r="CH132" s="181"/>
      <c r="CI132" s="181"/>
      <c r="CJ132" s="182"/>
      <c r="CK132" s="190"/>
      <c r="CL132" s="190"/>
      <c r="CM132" s="190"/>
      <c r="CN132" s="190"/>
      <c r="CO132" s="179"/>
      <c r="CP132" s="179"/>
      <c r="CQ132" s="191"/>
      <c r="CR132" s="191"/>
      <c r="CS132" s="191"/>
      <c r="CT132" s="180"/>
      <c r="CU132" s="180"/>
      <c r="CV132" s="180"/>
      <c r="CW132" s="181"/>
      <c r="CX132" s="181"/>
      <c r="CY132" s="181"/>
      <c r="CZ132" s="181"/>
      <c r="DA132" s="121"/>
      <c r="DB132" s="121"/>
      <c r="DC132" s="181"/>
      <c r="DD132" s="181"/>
      <c r="DE132" s="181"/>
      <c r="DF132" s="181"/>
      <c r="DG132" s="338"/>
      <c r="DH132" s="338"/>
      <c r="DI132" s="338"/>
      <c r="DJ132" s="187"/>
      <c r="DK132" s="187"/>
      <c r="DL132" s="121"/>
      <c r="DM132" s="121"/>
      <c r="DN132" s="121"/>
      <c r="DO132" s="183"/>
      <c r="DP132" s="184"/>
      <c r="DQ132" s="185"/>
      <c r="DR132" s="186"/>
      <c r="DS132" s="181"/>
      <c r="DT132" s="181"/>
      <c r="DU132" s="187"/>
      <c r="DV132" s="179"/>
      <c r="DW132" s="181"/>
      <c r="DX132" s="181"/>
      <c r="DY132" s="187"/>
      <c r="DZ132" s="179"/>
      <c r="EA132" s="181"/>
      <c r="EB132" s="181"/>
      <c r="EC132" s="188"/>
      <c r="ED132" s="188"/>
      <c r="EE132" s="188"/>
      <c r="EF132" s="188"/>
      <c r="EG132" s="188"/>
      <c r="EH132" s="188"/>
      <c r="EI132" s="189"/>
      <c r="EJ132" s="189"/>
      <c r="EK132" s="189"/>
      <c r="EL132" s="179"/>
      <c r="EM132" s="181"/>
      <c r="EN132" s="181"/>
      <c r="EO132" s="189"/>
      <c r="EP132" s="189"/>
      <c r="EQ132" s="189"/>
      <c r="ER132" s="190"/>
      <c r="ES132" s="190"/>
      <c r="ET132" s="190"/>
      <c r="EU132" s="190"/>
      <c r="EV132" s="190"/>
      <c r="EW132" s="191"/>
      <c r="EX132" s="191"/>
      <c r="EY132" s="181"/>
      <c r="EZ132" s="181"/>
      <c r="FA132" s="179"/>
      <c r="FB132" s="179"/>
      <c r="FC132" s="132"/>
      <c r="FD132" s="132"/>
      <c r="FE132" s="181"/>
      <c r="FF132" s="181"/>
      <c r="FG132" s="184"/>
      <c r="FH132" s="184"/>
      <c r="FI132" s="192"/>
      <c r="FJ132" s="179"/>
      <c r="FK132" s="179"/>
      <c r="FL132" s="291"/>
      <c r="FM132" s="179"/>
      <c r="FN132" s="181"/>
      <c r="FO132" s="181"/>
      <c r="FP132" s="201"/>
      <c r="FQ132" s="201"/>
      <c r="FR132" s="142">
        <v>42193</v>
      </c>
      <c r="FS132" s="143">
        <v>39172</v>
      </c>
      <c r="FT132" s="14"/>
      <c r="FU132" s="14"/>
      <c r="FV132" s="14"/>
      <c r="FW132" s="14"/>
      <c r="FX132" s="14"/>
      <c r="FY132" s="14"/>
      <c r="FZ132" s="14"/>
      <c r="GA132" s="14"/>
      <c r="GB132" s="14"/>
    </row>
    <row r="133" spans="1:184" s="7" customFormat="1" ht="14.25" customHeight="1">
      <c r="A133" s="314">
        <v>130</v>
      </c>
      <c r="B133" s="264" t="s">
        <v>200</v>
      </c>
      <c r="C133" s="276" t="s">
        <v>118</v>
      </c>
      <c r="D133" s="106">
        <v>38131</v>
      </c>
      <c r="E133" s="202" t="s">
        <v>201</v>
      </c>
      <c r="F133" s="108" t="s">
        <v>202</v>
      </c>
      <c r="G133" s="151" t="s">
        <v>130</v>
      </c>
      <c r="H133" s="110">
        <f>YEAR(FR133-D133)</f>
        <v>1911</v>
      </c>
      <c r="I133" s="111">
        <f>SUM(H133-1900)</f>
        <v>11</v>
      </c>
      <c r="J133" s="111">
        <f>IF(I133&gt;30,"",I133)</f>
        <v>11</v>
      </c>
      <c r="K133" s="110" t="e">
        <f>AVERAGE(L133:M133)</f>
        <v>#NUM!</v>
      </c>
      <c r="L133" s="112">
        <f>SUM(P133/O133)</f>
        <v>115</v>
      </c>
      <c r="M133" s="113" t="e">
        <f>AVERAGE(Q133:V133)</f>
        <v>#NUM!</v>
      </c>
      <c r="N133" s="113" t="str">
        <f>IF(O133&lt;6,"No","Yes")</f>
        <v>No</v>
      </c>
      <c r="O133" s="114">
        <f>COUNT(AB133:FQ133)</f>
        <v>1</v>
      </c>
      <c r="P133" s="115">
        <f>SUM(AB133:FQ133)</f>
        <v>115</v>
      </c>
      <c r="Q133" s="113">
        <f>SMALL(AB133:FQ133,1)</f>
        <v>115</v>
      </c>
      <c r="R133" s="113" t="e">
        <f>SMALL(AB133:FQ133,2)</f>
        <v>#NUM!</v>
      </c>
      <c r="S133" s="113" t="e">
        <f>SMALL(AB133:FQ133,3)</f>
        <v>#NUM!</v>
      </c>
      <c r="T133" s="113" t="e">
        <f>SMALL(AB133:FQ133,4)</f>
        <v>#NUM!</v>
      </c>
      <c r="U133" s="113" t="e">
        <f>SMALL(AB133:FQ133,5)</f>
        <v>#NUM!</v>
      </c>
      <c r="V133" s="113" t="e">
        <f>SMALL(AB133:FQ133,6)</f>
        <v>#NUM!</v>
      </c>
      <c r="W133" s="113" t="e">
        <f>SMALL(AB133:FQ133,7)</f>
        <v>#NUM!</v>
      </c>
      <c r="X133" s="113" t="e">
        <f>SMALL(AB133:FQ133,8)</f>
        <v>#NUM!</v>
      </c>
      <c r="Y133" s="113" t="e">
        <f>SMALL(AB133:FQ133,9)</f>
        <v>#NUM!</v>
      </c>
      <c r="Z133" s="113" t="e">
        <f>SMALL(AB133:FQ133,10)</f>
        <v>#NUM!</v>
      </c>
      <c r="AA133" s="116">
        <f>SUM(O133/28)</f>
        <v>0.03571428571428571</v>
      </c>
      <c r="AB133" s="116"/>
      <c r="AC133" s="140"/>
      <c r="AD133" s="308"/>
      <c r="AE133" s="308"/>
      <c r="AF133" s="308"/>
      <c r="AG133" s="308"/>
      <c r="AH133" s="117"/>
      <c r="AI133" s="133"/>
      <c r="AJ133" s="308"/>
      <c r="AK133" s="308"/>
      <c r="AL133" s="308"/>
      <c r="AM133" s="308"/>
      <c r="AN133" s="308"/>
      <c r="AO133" s="120"/>
      <c r="AP133" s="120"/>
      <c r="AQ133" s="133"/>
      <c r="AR133" s="140"/>
      <c r="AS133" s="140"/>
      <c r="AT133" s="296"/>
      <c r="AU133" s="296"/>
      <c r="AV133" s="136"/>
      <c r="AW133" s="136"/>
      <c r="AX133" s="136"/>
      <c r="AY133" s="139"/>
      <c r="AZ133" s="139"/>
      <c r="BA133" s="135"/>
      <c r="BB133" s="135"/>
      <c r="BC133" s="138"/>
      <c r="BD133" s="138"/>
      <c r="BE133" s="138"/>
      <c r="BF133" s="138"/>
      <c r="BG133" s="137"/>
      <c r="BH133" s="137"/>
      <c r="BI133" s="296"/>
      <c r="BJ133" s="296"/>
      <c r="BK133" s="296"/>
      <c r="BL133" s="296"/>
      <c r="BM133" s="296"/>
      <c r="BN133" s="140"/>
      <c r="BO133" s="139"/>
      <c r="BP133" s="139"/>
      <c r="BQ133" s="139"/>
      <c r="BR133" s="139"/>
      <c r="BS133" s="139"/>
      <c r="BT133" s="139"/>
      <c r="BU133" s="131"/>
      <c r="BV133" s="131"/>
      <c r="BW133" s="139"/>
      <c r="BX133" s="139"/>
      <c r="BY133" s="118"/>
      <c r="BZ133" s="120"/>
      <c r="CA133" s="120"/>
      <c r="CB133" s="140"/>
      <c r="CC133" s="131"/>
      <c r="CD133" s="131"/>
      <c r="CE133" s="131"/>
      <c r="CF133" s="141"/>
      <c r="CG133" s="140"/>
      <c r="CH133" s="120"/>
      <c r="CI133" s="120"/>
      <c r="CJ133" s="140"/>
      <c r="CK133" s="130"/>
      <c r="CL133" s="130"/>
      <c r="CM133" s="130"/>
      <c r="CN133" s="130"/>
      <c r="CO133" s="117"/>
      <c r="CP133" s="118"/>
      <c r="CQ133" s="351"/>
      <c r="CR133" s="351"/>
      <c r="CS133" s="351"/>
      <c r="CT133" s="119"/>
      <c r="CU133" s="119"/>
      <c r="CV133" s="119"/>
      <c r="CW133" s="120"/>
      <c r="CX133" s="120"/>
      <c r="CY133" s="120"/>
      <c r="CZ133" s="120"/>
      <c r="DA133" s="121"/>
      <c r="DB133" s="121"/>
      <c r="DC133" s="120"/>
      <c r="DD133" s="120"/>
      <c r="DE133" s="120"/>
      <c r="DF133" s="120"/>
      <c r="DG133" s="337"/>
      <c r="DH133" s="337"/>
      <c r="DI133" s="337"/>
      <c r="DJ133" s="282"/>
      <c r="DK133" s="282"/>
      <c r="DL133" s="121"/>
      <c r="DM133" s="121"/>
      <c r="DN133" s="121"/>
      <c r="DO133" s="122"/>
      <c r="DP133" s="123"/>
      <c r="DQ133" s="124"/>
      <c r="DR133" s="125"/>
      <c r="DS133" s="120"/>
      <c r="DT133" s="120"/>
      <c r="DU133" s="126"/>
      <c r="DV133" s="127"/>
      <c r="DW133" s="120"/>
      <c r="DX133" s="120"/>
      <c r="DY133" s="126"/>
      <c r="DZ133" s="127"/>
      <c r="EA133" s="120"/>
      <c r="EB133" s="120"/>
      <c r="EC133" s="128"/>
      <c r="ED133" s="128"/>
      <c r="EE133" s="128"/>
      <c r="EF133" s="128"/>
      <c r="EG133" s="128"/>
      <c r="EH133" s="128"/>
      <c r="EI133" s="129"/>
      <c r="EJ133" s="129"/>
      <c r="EK133" s="129"/>
      <c r="EL133" s="127"/>
      <c r="EM133" s="120"/>
      <c r="EN133" s="120"/>
      <c r="EO133" s="129"/>
      <c r="EP133" s="129"/>
      <c r="EQ133" s="129"/>
      <c r="ER133" s="130"/>
      <c r="ES133" s="130"/>
      <c r="ET133" s="130"/>
      <c r="EU133" s="130"/>
      <c r="EV133" s="130"/>
      <c r="EW133" s="131"/>
      <c r="EX133" s="131"/>
      <c r="EY133" s="120"/>
      <c r="EZ133" s="120"/>
      <c r="FA133" s="127"/>
      <c r="FB133" s="117"/>
      <c r="FC133" s="132"/>
      <c r="FD133" s="132"/>
      <c r="FE133" s="120"/>
      <c r="FF133" s="120"/>
      <c r="FG133" s="123"/>
      <c r="FH133" s="123"/>
      <c r="FI133" s="134"/>
      <c r="FJ133" s="117"/>
      <c r="FK133" s="117"/>
      <c r="FL133" s="289">
        <v>115</v>
      </c>
      <c r="FM133" s="117"/>
      <c r="FN133" s="120"/>
      <c r="FO133" s="120"/>
      <c r="FP133" s="120"/>
      <c r="FQ133" s="120"/>
      <c r="FR133" s="142">
        <v>42193</v>
      </c>
      <c r="FS133" s="143">
        <v>39172</v>
      </c>
      <c r="FT133" s="14"/>
      <c r="FU133" s="14"/>
      <c r="FV133" s="14"/>
      <c r="FW133" s="14"/>
      <c r="FX133" s="14"/>
      <c r="FY133" s="14"/>
      <c r="FZ133" s="14"/>
      <c r="GA133" s="14"/>
      <c r="GB133" s="14"/>
    </row>
    <row r="134" spans="1:184" s="7" customFormat="1" ht="14.25">
      <c r="A134" s="314">
        <v>131</v>
      </c>
      <c r="B134" s="215" t="s">
        <v>430</v>
      </c>
      <c r="C134" s="172" t="s">
        <v>113</v>
      </c>
      <c r="D134" s="146">
        <v>36482</v>
      </c>
      <c r="E134" s="147" t="s">
        <v>313</v>
      </c>
      <c r="F134" s="108" t="s">
        <v>314</v>
      </c>
      <c r="G134" s="176" t="s">
        <v>315</v>
      </c>
      <c r="H134" s="110">
        <f>YEAR(FR134-D134)</f>
        <v>1915</v>
      </c>
      <c r="I134" s="111">
        <f>SUM(H134-1900)</f>
        <v>15</v>
      </c>
      <c r="J134" s="111">
        <f>IF(I134&gt;30,"",I134)</f>
        <v>15</v>
      </c>
      <c r="K134" s="110" t="e">
        <f>AVERAGE(L134:M134)</f>
        <v>#NUM!</v>
      </c>
      <c r="L134" s="112">
        <f>SUM(P134/O134)</f>
        <v>116</v>
      </c>
      <c r="M134" s="113" t="e">
        <f>AVERAGE(Q134:Z134)</f>
        <v>#NUM!</v>
      </c>
      <c r="N134" s="113" t="str">
        <f>IF(O134&lt;10,"No","Yes")</f>
        <v>No</v>
      </c>
      <c r="O134" s="114">
        <f>COUNT(AB134:FQ134)</f>
        <v>4</v>
      </c>
      <c r="P134" s="115">
        <f>SUM(AB134:FQ134)</f>
        <v>464</v>
      </c>
      <c r="Q134" s="113">
        <f>SMALL(AB134:FQ134,1)</f>
        <v>98</v>
      </c>
      <c r="R134" s="113">
        <f>SMALL(AB134:FQ134,2)</f>
        <v>119</v>
      </c>
      <c r="S134" s="113">
        <f>SMALL(AB134:FQ134,3)</f>
        <v>122</v>
      </c>
      <c r="T134" s="113">
        <f>SMALL(AB134:FQ134,4)</f>
        <v>125</v>
      </c>
      <c r="U134" s="113" t="e">
        <f>SMALL(AB134:FQ134,5)</f>
        <v>#NUM!</v>
      </c>
      <c r="V134" s="113" t="e">
        <f>SMALL(AB134:FQ134,6)</f>
        <v>#NUM!</v>
      </c>
      <c r="W134" s="113" t="e">
        <f>SMALL(AB134:FQ134,7)</f>
        <v>#NUM!</v>
      </c>
      <c r="X134" s="113" t="e">
        <f>SMALL(AB134:FQ134,8)</f>
        <v>#NUM!</v>
      </c>
      <c r="Y134" s="113" t="e">
        <f>SMALL(AB134:FQ134,9)</f>
        <v>#NUM!</v>
      </c>
      <c r="Z134" s="113" t="e">
        <f>SMALL(AB134:FQ134,10)</f>
        <v>#NUM!</v>
      </c>
      <c r="AA134" s="116">
        <f>SUM(O134/28)</f>
        <v>0.14285714285714285</v>
      </c>
      <c r="AB134" s="116"/>
      <c r="AC134" s="182"/>
      <c r="AD134" s="308"/>
      <c r="AE134" s="308"/>
      <c r="AF134" s="308"/>
      <c r="AG134" s="308"/>
      <c r="AH134" s="179"/>
      <c r="AI134" s="179"/>
      <c r="AJ134" s="308"/>
      <c r="AK134" s="308"/>
      <c r="AL134" s="308"/>
      <c r="AM134" s="308"/>
      <c r="AN134" s="308"/>
      <c r="AO134" s="181"/>
      <c r="AP134" s="181"/>
      <c r="AQ134" s="179"/>
      <c r="AR134" s="182"/>
      <c r="AS134" s="182"/>
      <c r="AT134" s="296"/>
      <c r="AU134" s="296"/>
      <c r="AV134" s="136"/>
      <c r="AW134" s="136"/>
      <c r="AX134" s="136"/>
      <c r="AY134" s="139"/>
      <c r="AZ134" s="139"/>
      <c r="BA134" s="135"/>
      <c r="BB134" s="135"/>
      <c r="BC134" s="138"/>
      <c r="BD134" s="138"/>
      <c r="BE134" s="138"/>
      <c r="BF134" s="138"/>
      <c r="BG134" s="137"/>
      <c r="BH134" s="137"/>
      <c r="BI134" s="296"/>
      <c r="BJ134" s="296"/>
      <c r="BK134" s="296"/>
      <c r="BL134" s="296"/>
      <c r="BM134" s="296"/>
      <c r="BN134" s="182"/>
      <c r="BO134" s="139"/>
      <c r="BP134" s="139"/>
      <c r="BQ134" s="139"/>
      <c r="BR134" s="139"/>
      <c r="BS134" s="139"/>
      <c r="BT134" s="139"/>
      <c r="BU134" s="191"/>
      <c r="BV134" s="191"/>
      <c r="BW134" s="139"/>
      <c r="BX134" s="139"/>
      <c r="BY134" s="179"/>
      <c r="BZ134" s="181"/>
      <c r="CA134" s="181"/>
      <c r="CB134" s="182"/>
      <c r="CC134" s="191"/>
      <c r="CD134" s="191"/>
      <c r="CE134" s="191"/>
      <c r="CF134" s="193"/>
      <c r="CG134" s="182"/>
      <c r="CH134" s="181"/>
      <c r="CI134" s="181"/>
      <c r="CJ134" s="182"/>
      <c r="CK134" s="190"/>
      <c r="CL134" s="190"/>
      <c r="CM134" s="190"/>
      <c r="CN134" s="190"/>
      <c r="CO134" s="179"/>
      <c r="CP134" s="179"/>
      <c r="CQ134" s="191"/>
      <c r="CR134" s="191"/>
      <c r="CS134" s="191"/>
      <c r="CT134" s="180"/>
      <c r="CU134" s="180"/>
      <c r="CV134" s="180"/>
      <c r="CW134" s="181"/>
      <c r="CX134" s="181"/>
      <c r="CY134" s="181"/>
      <c r="CZ134" s="181"/>
      <c r="DA134" s="121"/>
      <c r="DB134" s="121"/>
      <c r="DC134" s="181"/>
      <c r="DD134" s="181"/>
      <c r="DE134" s="181"/>
      <c r="DF134" s="181"/>
      <c r="DG134" s="338"/>
      <c r="DH134" s="338"/>
      <c r="DI134" s="338"/>
      <c r="DJ134" s="187"/>
      <c r="DK134" s="187"/>
      <c r="DL134" s="121"/>
      <c r="DM134" s="121"/>
      <c r="DN134" s="121"/>
      <c r="DO134" s="183"/>
      <c r="DP134" s="184"/>
      <c r="DQ134" s="185"/>
      <c r="DR134" s="186"/>
      <c r="DS134" s="181"/>
      <c r="DT134" s="181"/>
      <c r="DU134" s="187"/>
      <c r="DV134" s="179"/>
      <c r="DW134" s="181"/>
      <c r="DX134" s="181"/>
      <c r="DY134" s="187"/>
      <c r="DZ134" s="179">
        <v>98</v>
      </c>
      <c r="EA134" s="181"/>
      <c r="EB134" s="181"/>
      <c r="EC134" s="188"/>
      <c r="ED134" s="188"/>
      <c r="EE134" s="188"/>
      <c r="EF134" s="188"/>
      <c r="EG134" s="188"/>
      <c r="EH134" s="188"/>
      <c r="EI134" s="189"/>
      <c r="EJ134" s="189"/>
      <c r="EK134" s="189"/>
      <c r="EL134" s="179"/>
      <c r="EM134" s="181"/>
      <c r="EN134" s="181"/>
      <c r="EO134" s="189"/>
      <c r="EP134" s="189"/>
      <c r="EQ134" s="189"/>
      <c r="ER134" s="190"/>
      <c r="ES134" s="190"/>
      <c r="ET134" s="190"/>
      <c r="EU134" s="190"/>
      <c r="EV134" s="190"/>
      <c r="EW134" s="191"/>
      <c r="EX134" s="191"/>
      <c r="EY134" s="181"/>
      <c r="EZ134" s="181"/>
      <c r="FA134" s="179"/>
      <c r="FB134" s="179">
        <v>122</v>
      </c>
      <c r="FC134" s="132"/>
      <c r="FD134" s="132"/>
      <c r="FE134" s="181"/>
      <c r="FF134" s="181"/>
      <c r="FG134" s="184"/>
      <c r="FH134" s="184"/>
      <c r="FI134" s="192"/>
      <c r="FJ134" s="179"/>
      <c r="FK134" s="179">
        <v>119</v>
      </c>
      <c r="FL134" s="291"/>
      <c r="FM134" s="179">
        <v>125</v>
      </c>
      <c r="FN134" s="181"/>
      <c r="FO134" s="181"/>
      <c r="FP134" s="120"/>
      <c r="FQ134" s="120"/>
      <c r="FR134" s="142">
        <v>42193</v>
      </c>
      <c r="FS134" s="143">
        <v>39172</v>
      </c>
      <c r="FT134" s="14"/>
      <c r="FU134" s="14"/>
      <c r="FV134" s="14"/>
      <c r="FW134" s="14"/>
      <c r="FX134" s="14"/>
      <c r="FY134" s="14"/>
      <c r="FZ134" s="14"/>
      <c r="GA134" s="14"/>
      <c r="GB134" s="14"/>
    </row>
    <row r="135" spans="1:184" s="7" customFormat="1" ht="14.25">
      <c r="A135" s="314">
        <v>132</v>
      </c>
      <c r="B135" s="215" t="s">
        <v>420</v>
      </c>
      <c r="C135" s="172" t="s">
        <v>113</v>
      </c>
      <c r="D135" s="146">
        <v>36692</v>
      </c>
      <c r="E135" s="147" t="s">
        <v>313</v>
      </c>
      <c r="F135" s="108" t="s">
        <v>314</v>
      </c>
      <c r="G135" s="176" t="s">
        <v>315</v>
      </c>
      <c r="H135" s="110">
        <f>YEAR(FR135-D135)</f>
        <v>1915</v>
      </c>
      <c r="I135" s="111">
        <f>SUM(H135-1900)</f>
        <v>15</v>
      </c>
      <c r="J135" s="111">
        <f>IF(I135&gt;30,"",I135)</f>
        <v>15</v>
      </c>
      <c r="K135" s="110" t="e">
        <f>AVERAGE(L135:M135)</f>
        <v>#NUM!</v>
      </c>
      <c r="L135" s="112">
        <f>SUM(P135/O135)</f>
        <v>116</v>
      </c>
      <c r="M135" s="113" t="e">
        <f>AVERAGE(Q135:Z135)</f>
        <v>#NUM!</v>
      </c>
      <c r="N135" s="113" t="str">
        <f>IF(O135&lt;10,"No","Yes")</f>
        <v>No</v>
      </c>
      <c r="O135" s="114">
        <f>COUNT(AB135:FQ135)</f>
        <v>4</v>
      </c>
      <c r="P135" s="115">
        <f>SUM(AB135:FQ135)</f>
        <v>464</v>
      </c>
      <c r="Q135" s="113">
        <f>SMALL(AB135:FQ135,1)</f>
        <v>108</v>
      </c>
      <c r="R135" s="113">
        <f>SMALL(AB135:FQ135,2)</f>
        <v>112</v>
      </c>
      <c r="S135" s="113">
        <f>SMALL(AB135:FQ135,3)</f>
        <v>120</v>
      </c>
      <c r="T135" s="113">
        <f>SMALL(AB135:FQ135,4)</f>
        <v>124</v>
      </c>
      <c r="U135" s="113" t="e">
        <f>SMALL(AB135:FQ135,5)</f>
        <v>#NUM!</v>
      </c>
      <c r="V135" s="113" t="e">
        <f>SMALL(AB135:FQ135,6)</f>
        <v>#NUM!</v>
      </c>
      <c r="W135" s="113" t="e">
        <f>SMALL(AB135:FQ135,7)</f>
        <v>#NUM!</v>
      </c>
      <c r="X135" s="113" t="e">
        <f>SMALL(AB135:FQ135,8)</f>
        <v>#NUM!</v>
      </c>
      <c r="Y135" s="113" t="e">
        <f>SMALL(AB135:FQ135,9)</f>
        <v>#NUM!</v>
      </c>
      <c r="Z135" s="113" t="e">
        <f>SMALL(AB135:FQ135,10)</f>
        <v>#NUM!</v>
      </c>
      <c r="AA135" s="116">
        <f>SUM(O135/28)</f>
        <v>0.14285714285714285</v>
      </c>
      <c r="AB135" s="116"/>
      <c r="AC135" s="182"/>
      <c r="AD135" s="308"/>
      <c r="AE135" s="308"/>
      <c r="AF135" s="308"/>
      <c r="AG135" s="308"/>
      <c r="AH135" s="179"/>
      <c r="AI135" s="179"/>
      <c r="AJ135" s="308"/>
      <c r="AK135" s="308"/>
      <c r="AL135" s="308"/>
      <c r="AM135" s="308"/>
      <c r="AN135" s="308"/>
      <c r="AO135" s="181"/>
      <c r="AP135" s="181"/>
      <c r="AQ135" s="179"/>
      <c r="AR135" s="182"/>
      <c r="AS135" s="182"/>
      <c r="AT135" s="296"/>
      <c r="AU135" s="296"/>
      <c r="AV135" s="136"/>
      <c r="AW135" s="136"/>
      <c r="AX135" s="136"/>
      <c r="AY135" s="139"/>
      <c r="AZ135" s="139"/>
      <c r="BA135" s="135"/>
      <c r="BB135" s="135"/>
      <c r="BC135" s="138"/>
      <c r="BD135" s="138"/>
      <c r="BE135" s="138"/>
      <c r="BF135" s="138"/>
      <c r="BG135" s="137"/>
      <c r="BH135" s="137"/>
      <c r="BI135" s="296"/>
      <c r="BJ135" s="296"/>
      <c r="BK135" s="296"/>
      <c r="BL135" s="296"/>
      <c r="BM135" s="296"/>
      <c r="BN135" s="182"/>
      <c r="BO135" s="139"/>
      <c r="BP135" s="139"/>
      <c r="BQ135" s="139"/>
      <c r="BR135" s="139"/>
      <c r="BS135" s="139"/>
      <c r="BT135" s="139"/>
      <c r="BU135" s="191"/>
      <c r="BV135" s="191"/>
      <c r="BW135" s="139"/>
      <c r="BX135" s="139"/>
      <c r="BY135" s="179"/>
      <c r="BZ135" s="181"/>
      <c r="CA135" s="181"/>
      <c r="CB135" s="182"/>
      <c r="CC135" s="191"/>
      <c r="CD135" s="191"/>
      <c r="CE135" s="191"/>
      <c r="CF135" s="193"/>
      <c r="CG135" s="182"/>
      <c r="CH135" s="181"/>
      <c r="CI135" s="181"/>
      <c r="CJ135" s="182"/>
      <c r="CK135" s="190"/>
      <c r="CL135" s="190"/>
      <c r="CM135" s="190"/>
      <c r="CN135" s="190"/>
      <c r="CO135" s="179"/>
      <c r="CP135" s="179"/>
      <c r="CQ135" s="191"/>
      <c r="CR135" s="191"/>
      <c r="CS135" s="191"/>
      <c r="CT135" s="180"/>
      <c r="CU135" s="180"/>
      <c r="CV135" s="180"/>
      <c r="CW135" s="181"/>
      <c r="CX135" s="181"/>
      <c r="CY135" s="181"/>
      <c r="CZ135" s="181"/>
      <c r="DA135" s="121"/>
      <c r="DB135" s="121"/>
      <c r="DC135" s="181"/>
      <c r="DD135" s="181"/>
      <c r="DE135" s="181"/>
      <c r="DF135" s="181"/>
      <c r="DG135" s="338"/>
      <c r="DH135" s="338"/>
      <c r="DI135" s="338"/>
      <c r="DJ135" s="187"/>
      <c r="DK135" s="187"/>
      <c r="DL135" s="121"/>
      <c r="DM135" s="121"/>
      <c r="DN135" s="121"/>
      <c r="DO135" s="183"/>
      <c r="DP135" s="184"/>
      <c r="DQ135" s="185"/>
      <c r="DR135" s="186"/>
      <c r="DS135" s="181"/>
      <c r="DT135" s="181"/>
      <c r="DU135" s="187"/>
      <c r="DV135" s="179"/>
      <c r="DW135" s="181"/>
      <c r="DX135" s="181"/>
      <c r="DY135" s="187"/>
      <c r="DZ135" s="179"/>
      <c r="EA135" s="181"/>
      <c r="EB135" s="181"/>
      <c r="EC135" s="188"/>
      <c r="ED135" s="188"/>
      <c r="EE135" s="188"/>
      <c r="EF135" s="188"/>
      <c r="EG135" s="188"/>
      <c r="EH135" s="188"/>
      <c r="EI135" s="189"/>
      <c r="EJ135" s="189"/>
      <c r="EK135" s="189"/>
      <c r="EL135" s="179"/>
      <c r="EM135" s="181"/>
      <c r="EN135" s="181"/>
      <c r="EO135" s="189"/>
      <c r="EP135" s="189"/>
      <c r="EQ135" s="189"/>
      <c r="ER135" s="190"/>
      <c r="ES135" s="190"/>
      <c r="ET135" s="190"/>
      <c r="EU135" s="190"/>
      <c r="EV135" s="190"/>
      <c r="EW135" s="191"/>
      <c r="EX135" s="191"/>
      <c r="EY135" s="181"/>
      <c r="EZ135" s="181"/>
      <c r="FA135" s="179"/>
      <c r="FB135" s="179">
        <v>120</v>
      </c>
      <c r="FC135" s="132"/>
      <c r="FD135" s="132"/>
      <c r="FE135" s="181"/>
      <c r="FF135" s="181"/>
      <c r="FG135" s="184"/>
      <c r="FH135" s="184"/>
      <c r="FI135" s="192"/>
      <c r="FJ135" s="179"/>
      <c r="FK135" s="179">
        <v>112</v>
      </c>
      <c r="FL135" s="291">
        <v>124</v>
      </c>
      <c r="FM135" s="179">
        <v>108</v>
      </c>
      <c r="FN135" s="181"/>
      <c r="FO135" s="181"/>
      <c r="FP135" s="120"/>
      <c r="FQ135" s="120"/>
      <c r="FR135" s="142">
        <v>42193</v>
      </c>
      <c r="FS135" s="143">
        <v>39172</v>
      </c>
      <c r="FT135" s="14"/>
      <c r="FU135" s="14"/>
      <c r="FV135" s="14"/>
      <c r="FW135" s="14"/>
      <c r="FX135" s="14"/>
      <c r="FY135" s="14"/>
      <c r="FZ135" s="14"/>
      <c r="GA135" s="14"/>
      <c r="GB135" s="14"/>
    </row>
    <row r="136" spans="1:184" s="7" customFormat="1" ht="14.25">
      <c r="A136" s="314">
        <v>133</v>
      </c>
      <c r="B136" s="258" t="s">
        <v>425</v>
      </c>
      <c r="C136" s="260" t="s">
        <v>114</v>
      </c>
      <c r="D136" s="146">
        <v>37081</v>
      </c>
      <c r="E136" s="147" t="s">
        <v>426</v>
      </c>
      <c r="F136" s="108" t="s">
        <v>427</v>
      </c>
      <c r="G136" s="176" t="s">
        <v>7</v>
      </c>
      <c r="H136" s="110">
        <f>YEAR(FR136-D136)</f>
        <v>1913</v>
      </c>
      <c r="I136" s="111">
        <f>SUM(H136-1900)</f>
        <v>13</v>
      </c>
      <c r="J136" s="111">
        <f>IF(I136&gt;30,"",I136)</f>
        <v>13</v>
      </c>
      <c r="K136" s="110" t="e">
        <f>AVERAGE(L136:M136)</f>
        <v>#NUM!</v>
      </c>
      <c r="L136" s="112">
        <f>SUM(P136/O136)</f>
        <v>119.5</v>
      </c>
      <c r="M136" s="113" t="e">
        <f>AVERAGE(Q136:Z136)</f>
        <v>#NUM!</v>
      </c>
      <c r="N136" s="113" t="str">
        <f>IF(O136&lt;10,"No","Yes")</f>
        <v>No</v>
      </c>
      <c r="O136" s="114">
        <f>COUNT(AB136:FQ136)</f>
        <v>2</v>
      </c>
      <c r="P136" s="115">
        <f>SUM(AB136:FQ136)</f>
        <v>239</v>
      </c>
      <c r="Q136" s="113">
        <f>SMALL(AB136:FQ136,1)</f>
        <v>108</v>
      </c>
      <c r="R136" s="113">
        <f>SMALL(AB136:FQ136,2)</f>
        <v>131</v>
      </c>
      <c r="S136" s="113" t="e">
        <f>SMALL(AB136:FQ136,3)</f>
        <v>#NUM!</v>
      </c>
      <c r="T136" s="113" t="e">
        <f>SMALL(AB136:FQ136,4)</f>
        <v>#NUM!</v>
      </c>
      <c r="U136" s="113" t="e">
        <f>SMALL(AB136:FQ136,5)</f>
        <v>#NUM!</v>
      </c>
      <c r="V136" s="113" t="e">
        <f>SMALL(AB136:FQ136,6)</f>
        <v>#NUM!</v>
      </c>
      <c r="W136" s="113" t="e">
        <f>SMALL(AB136:FQ136,7)</f>
        <v>#NUM!</v>
      </c>
      <c r="X136" s="113" t="e">
        <f>SMALL(AB136:FQ136,8)</f>
        <v>#NUM!</v>
      </c>
      <c r="Y136" s="113" t="e">
        <f>SMALL(AB136:FQ136,9)</f>
        <v>#NUM!</v>
      </c>
      <c r="Z136" s="113" t="e">
        <f>SMALL(AB136:FQ136,10)</f>
        <v>#NUM!</v>
      </c>
      <c r="AA136" s="116">
        <f>SUM(O136/28)</f>
        <v>0.07142857142857142</v>
      </c>
      <c r="AB136" s="116"/>
      <c r="AC136" s="182"/>
      <c r="AD136" s="308"/>
      <c r="AE136" s="308"/>
      <c r="AF136" s="308"/>
      <c r="AG136" s="308"/>
      <c r="AH136" s="179"/>
      <c r="AI136" s="179"/>
      <c r="AJ136" s="308"/>
      <c r="AK136" s="308"/>
      <c r="AL136" s="308"/>
      <c r="AM136" s="308"/>
      <c r="AN136" s="308"/>
      <c r="AO136" s="181"/>
      <c r="AP136" s="181"/>
      <c r="AQ136" s="179"/>
      <c r="AR136" s="182"/>
      <c r="AS136" s="182"/>
      <c r="AT136" s="296"/>
      <c r="AU136" s="296"/>
      <c r="AV136" s="136"/>
      <c r="AW136" s="136"/>
      <c r="AX136" s="136"/>
      <c r="AY136" s="139"/>
      <c r="AZ136" s="139"/>
      <c r="BA136" s="135"/>
      <c r="BB136" s="135"/>
      <c r="BC136" s="138"/>
      <c r="BD136" s="138"/>
      <c r="BE136" s="138"/>
      <c r="BF136" s="138"/>
      <c r="BG136" s="137"/>
      <c r="BH136" s="137"/>
      <c r="BI136" s="296"/>
      <c r="BJ136" s="296"/>
      <c r="BK136" s="296"/>
      <c r="BL136" s="296"/>
      <c r="BM136" s="296"/>
      <c r="BN136" s="182"/>
      <c r="BO136" s="139"/>
      <c r="BP136" s="139"/>
      <c r="BQ136" s="139"/>
      <c r="BR136" s="139"/>
      <c r="BS136" s="139"/>
      <c r="BT136" s="139"/>
      <c r="BU136" s="191"/>
      <c r="BV136" s="191"/>
      <c r="BW136" s="139"/>
      <c r="BX136" s="139"/>
      <c r="BY136" s="179"/>
      <c r="BZ136" s="181"/>
      <c r="CA136" s="181"/>
      <c r="CB136" s="182"/>
      <c r="CC136" s="191"/>
      <c r="CD136" s="191"/>
      <c r="CE136" s="191"/>
      <c r="CF136" s="193"/>
      <c r="CG136" s="182"/>
      <c r="CH136" s="181"/>
      <c r="CI136" s="181"/>
      <c r="CJ136" s="182"/>
      <c r="CK136" s="190"/>
      <c r="CL136" s="190"/>
      <c r="CM136" s="190"/>
      <c r="CN136" s="190"/>
      <c r="CO136" s="179"/>
      <c r="CP136" s="179"/>
      <c r="CQ136" s="191"/>
      <c r="CR136" s="191"/>
      <c r="CS136" s="191"/>
      <c r="CT136" s="180"/>
      <c r="CU136" s="180"/>
      <c r="CV136" s="180"/>
      <c r="CW136" s="181"/>
      <c r="CX136" s="181"/>
      <c r="CY136" s="181"/>
      <c r="CZ136" s="181"/>
      <c r="DA136" s="121"/>
      <c r="DB136" s="121"/>
      <c r="DC136" s="181"/>
      <c r="DD136" s="181"/>
      <c r="DE136" s="181"/>
      <c r="DF136" s="181"/>
      <c r="DG136" s="338"/>
      <c r="DH136" s="338"/>
      <c r="DI136" s="338"/>
      <c r="DJ136" s="187"/>
      <c r="DK136" s="187"/>
      <c r="DL136" s="121"/>
      <c r="DM136" s="121"/>
      <c r="DN136" s="121"/>
      <c r="DO136" s="183"/>
      <c r="DP136" s="184"/>
      <c r="DQ136" s="185"/>
      <c r="DR136" s="186"/>
      <c r="DS136" s="181"/>
      <c r="DT136" s="181"/>
      <c r="DU136" s="187"/>
      <c r="DV136" s="179"/>
      <c r="DW136" s="181"/>
      <c r="DX136" s="181"/>
      <c r="DY136" s="187"/>
      <c r="DZ136" s="179"/>
      <c r="EA136" s="181"/>
      <c r="EB136" s="181"/>
      <c r="EC136" s="188"/>
      <c r="ED136" s="188"/>
      <c r="EE136" s="188"/>
      <c r="EF136" s="188"/>
      <c r="EG136" s="188"/>
      <c r="EH136" s="188"/>
      <c r="EI136" s="189"/>
      <c r="EJ136" s="189"/>
      <c r="EK136" s="189"/>
      <c r="EL136" s="179"/>
      <c r="EM136" s="181"/>
      <c r="EN136" s="181"/>
      <c r="EO136" s="189"/>
      <c r="EP136" s="189"/>
      <c r="EQ136" s="189"/>
      <c r="ER136" s="190"/>
      <c r="ES136" s="190"/>
      <c r="ET136" s="190"/>
      <c r="EU136" s="190"/>
      <c r="EV136" s="190"/>
      <c r="EW136" s="191"/>
      <c r="EX136" s="191"/>
      <c r="EY136" s="181"/>
      <c r="EZ136" s="181"/>
      <c r="FA136" s="179"/>
      <c r="FB136" s="179"/>
      <c r="FC136" s="132"/>
      <c r="FD136" s="132"/>
      <c r="FE136" s="181"/>
      <c r="FF136" s="181"/>
      <c r="FG136" s="184"/>
      <c r="FH136" s="184"/>
      <c r="FI136" s="192"/>
      <c r="FJ136" s="179"/>
      <c r="FK136" s="179"/>
      <c r="FL136" s="291">
        <v>131</v>
      </c>
      <c r="FM136" s="179">
        <v>108</v>
      </c>
      <c r="FN136" s="181"/>
      <c r="FO136" s="181"/>
      <c r="FP136" s="120"/>
      <c r="FQ136" s="120"/>
      <c r="FR136" s="142">
        <v>42193</v>
      </c>
      <c r="FS136" s="143">
        <v>39172</v>
      </c>
      <c r="FT136" s="14"/>
      <c r="FU136" s="14"/>
      <c r="FV136" s="14"/>
      <c r="FW136" s="14"/>
      <c r="FX136" s="14"/>
      <c r="FY136" s="14"/>
      <c r="FZ136" s="14"/>
      <c r="GA136" s="14"/>
      <c r="GB136" s="14"/>
    </row>
    <row r="137" spans="1:184" s="8" customFormat="1" ht="16.5" customHeight="1">
      <c r="A137" s="314">
        <v>134</v>
      </c>
      <c r="B137" s="346" t="s">
        <v>508</v>
      </c>
      <c r="C137" s="347" t="s">
        <v>509</v>
      </c>
      <c r="D137" s="106">
        <v>37769</v>
      </c>
      <c r="E137" s="107" t="s">
        <v>170</v>
      </c>
      <c r="F137" s="108" t="s">
        <v>91</v>
      </c>
      <c r="G137" s="176" t="s">
        <v>7</v>
      </c>
      <c r="H137" s="110">
        <f>YEAR(FR137-D137)</f>
        <v>1912</v>
      </c>
      <c r="I137" s="111">
        <f>SUM(H137-1900)</f>
        <v>12</v>
      </c>
      <c r="J137" s="111">
        <f>IF(I137&gt;30,"",I137)</f>
        <v>12</v>
      </c>
      <c r="K137" s="110" t="e">
        <f>AVERAGE(L137:M137)</f>
        <v>#NUM!</v>
      </c>
      <c r="L137" s="112">
        <f>SUM(P137/O137)</f>
        <v>120</v>
      </c>
      <c r="M137" s="113" t="e">
        <f>AVERAGE(Q137:V137)</f>
        <v>#NUM!</v>
      </c>
      <c r="N137" s="113" t="str">
        <f>IF(O137&lt;10,"No","Yes")</f>
        <v>No</v>
      </c>
      <c r="O137" s="114">
        <f>COUNT(AB137:FQ137)</f>
        <v>3</v>
      </c>
      <c r="P137" s="115">
        <f>SUM(AB137:FQ137)</f>
        <v>360</v>
      </c>
      <c r="Q137" s="113">
        <f>SMALL(AB137:FQ137,1)</f>
        <v>113</v>
      </c>
      <c r="R137" s="113">
        <f>SMALL(AB137:FQ137,2)</f>
        <v>123</v>
      </c>
      <c r="S137" s="113">
        <f>SMALL(AB137:FQ137,3)</f>
        <v>124</v>
      </c>
      <c r="T137" s="113" t="e">
        <f>SMALL(AB137:FQ137,4)</f>
        <v>#NUM!</v>
      </c>
      <c r="U137" s="113" t="e">
        <f>SMALL(AB137:FQ137,5)</f>
        <v>#NUM!</v>
      </c>
      <c r="V137" s="113" t="e">
        <f>SMALL(AB137:FQ137,6)</f>
        <v>#NUM!</v>
      </c>
      <c r="W137" s="113" t="e">
        <f>SMALL(AB137:FQ137,7)</f>
        <v>#NUM!</v>
      </c>
      <c r="X137" s="113" t="e">
        <f>SMALL(AB137:FQ137,8)</f>
        <v>#NUM!</v>
      </c>
      <c r="Y137" s="113" t="e">
        <f>SMALL(AB137:FQ137,9)</f>
        <v>#NUM!</v>
      </c>
      <c r="Z137" s="113" t="e">
        <f>SMALL(AB137:FQ137,10)</f>
        <v>#NUM!</v>
      </c>
      <c r="AA137" s="116">
        <f>SUM(O137/28)</f>
        <v>0.10714285714285714</v>
      </c>
      <c r="AB137" s="116"/>
      <c r="AC137" s="140"/>
      <c r="AD137" s="308"/>
      <c r="AE137" s="308"/>
      <c r="AF137" s="308"/>
      <c r="AG137" s="308"/>
      <c r="AH137" s="117"/>
      <c r="AI137" s="133"/>
      <c r="AJ137" s="308"/>
      <c r="AK137" s="308"/>
      <c r="AL137" s="308"/>
      <c r="AM137" s="308"/>
      <c r="AN137" s="308"/>
      <c r="AO137" s="120"/>
      <c r="AP137" s="120"/>
      <c r="AQ137" s="133"/>
      <c r="AR137" s="140"/>
      <c r="AS137" s="140"/>
      <c r="AT137" s="296"/>
      <c r="AU137" s="296"/>
      <c r="AV137" s="136"/>
      <c r="AW137" s="136"/>
      <c r="AX137" s="136"/>
      <c r="AY137" s="139"/>
      <c r="AZ137" s="139"/>
      <c r="BA137" s="135"/>
      <c r="BB137" s="135"/>
      <c r="BC137" s="138"/>
      <c r="BD137" s="138"/>
      <c r="BE137" s="138"/>
      <c r="BF137" s="138"/>
      <c r="BG137" s="137"/>
      <c r="BH137" s="137"/>
      <c r="BI137" s="296"/>
      <c r="BJ137" s="296"/>
      <c r="BK137" s="296"/>
      <c r="BL137" s="296"/>
      <c r="BM137" s="296"/>
      <c r="BN137" s="140"/>
      <c r="BO137" s="139"/>
      <c r="BP137" s="139"/>
      <c r="BQ137" s="139"/>
      <c r="BR137" s="139"/>
      <c r="BS137" s="139"/>
      <c r="BT137" s="139"/>
      <c r="BU137" s="131"/>
      <c r="BV137" s="131"/>
      <c r="BW137" s="139"/>
      <c r="BX137" s="139"/>
      <c r="BY137" s="118">
        <v>123</v>
      </c>
      <c r="BZ137" s="120"/>
      <c r="CA137" s="120"/>
      <c r="CB137" s="140"/>
      <c r="CC137" s="131"/>
      <c r="CD137" s="131"/>
      <c r="CE137" s="131"/>
      <c r="CF137" s="141"/>
      <c r="CG137" s="140"/>
      <c r="CH137" s="120"/>
      <c r="CI137" s="120"/>
      <c r="CJ137" s="140"/>
      <c r="CK137" s="130"/>
      <c r="CL137" s="130"/>
      <c r="CM137" s="130"/>
      <c r="CN137" s="130"/>
      <c r="CO137" s="117">
        <v>124</v>
      </c>
      <c r="CP137" s="118">
        <v>113</v>
      </c>
      <c r="CQ137" s="351"/>
      <c r="CR137" s="351"/>
      <c r="CS137" s="351"/>
      <c r="CT137" s="119"/>
      <c r="CU137" s="119"/>
      <c r="CV137" s="119"/>
      <c r="CW137" s="120"/>
      <c r="CX137" s="120"/>
      <c r="CY137" s="120"/>
      <c r="CZ137" s="120"/>
      <c r="DA137" s="121"/>
      <c r="DB137" s="121"/>
      <c r="DC137" s="120"/>
      <c r="DD137" s="120"/>
      <c r="DE137" s="120"/>
      <c r="DF137" s="120"/>
      <c r="DG137" s="337"/>
      <c r="DH137" s="337"/>
      <c r="DI137" s="337"/>
      <c r="DJ137" s="282"/>
      <c r="DK137" s="282"/>
      <c r="DL137" s="121"/>
      <c r="DM137" s="121"/>
      <c r="DN137" s="121"/>
      <c r="DO137" s="122"/>
      <c r="DP137" s="123"/>
      <c r="DQ137" s="124"/>
      <c r="DR137" s="125"/>
      <c r="DS137" s="120"/>
      <c r="DT137" s="120"/>
      <c r="DU137" s="126"/>
      <c r="DV137" s="127"/>
      <c r="DW137" s="120"/>
      <c r="DX137" s="120"/>
      <c r="DY137" s="126"/>
      <c r="DZ137" s="127"/>
      <c r="EA137" s="120"/>
      <c r="EB137" s="120"/>
      <c r="EC137" s="128"/>
      <c r="ED137" s="128"/>
      <c r="EE137" s="128"/>
      <c r="EF137" s="128"/>
      <c r="EG137" s="128"/>
      <c r="EH137" s="128"/>
      <c r="EI137" s="129"/>
      <c r="EJ137" s="129"/>
      <c r="EK137" s="129"/>
      <c r="EL137" s="127"/>
      <c r="EM137" s="120"/>
      <c r="EN137" s="120"/>
      <c r="EO137" s="129"/>
      <c r="EP137" s="129"/>
      <c r="EQ137" s="129"/>
      <c r="ER137" s="130"/>
      <c r="ES137" s="130"/>
      <c r="ET137" s="130"/>
      <c r="EU137" s="130"/>
      <c r="EV137" s="130"/>
      <c r="EW137" s="131"/>
      <c r="EX137" s="131"/>
      <c r="EY137" s="120"/>
      <c r="EZ137" s="120"/>
      <c r="FA137" s="127"/>
      <c r="FB137" s="117"/>
      <c r="FC137" s="132"/>
      <c r="FD137" s="132"/>
      <c r="FE137" s="120"/>
      <c r="FF137" s="120"/>
      <c r="FG137" s="123"/>
      <c r="FH137" s="123"/>
      <c r="FI137" s="134"/>
      <c r="FJ137" s="117"/>
      <c r="FK137" s="117"/>
      <c r="FL137" s="289"/>
      <c r="FM137" s="117"/>
      <c r="FN137" s="120"/>
      <c r="FO137" s="120"/>
      <c r="FP137" s="120"/>
      <c r="FQ137" s="120"/>
      <c r="FR137" s="142">
        <v>42193</v>
      </c>
      <c r="FS137" s="143">
        <v>39172</v>
      </c>
      <c r="FT137" s="16"/>
      <c r="FU137" s="16"/>
      <c r="FV137" s="16"/>
      <c r="FW137" s="16"/>
      <c r="FX137" s="16"/>
      <c r="FY137" s="16"/>
      <c r="FZ137" s="16"/>
      <c r="GA137" s="16"/>
      <c r="GB137" s="16"/>
    </row>
    <row r="138" spans="1:184" s="7" customFormat="1" ht="14.25">
      <c r="A138" s="314">
        <v>135</v>
      </c>
      <c r="B138" s="273" t="s">
        <v>330</v>
      </c>
      <c r="C138" s="274" t="s">
        <v>337</v>
      </c>
      <c r="D138" s="106">
        <v>37668</v>
      </c>
      <c r="E138" s="202" t="s">
        <v>167</v>
      </c>
      <c r="F138" s="220" t="s">
        <v>165</v>
      </c>
      <c r="G138" s="173" t="s">
        <v>166</v>
      </c>
      <c r="H138" s="110">
        <f>YEAR(FR138-D138)</f>
        <v>1912</v>
      </c>
      <c r="I138" s="111">
        <f>SUM(H138-1900)</f>
        <v>12</v>
      </c>
      <c r="J138" s="111">
        <f>IF(I138&gt;30,"",I138)</f>
        <v>12</v>
      </c>
      <c r="K138" s="110" t="e">
        <f>AVERAGE(L138:M138)</f>
        <v>#NUM!</v>
      </c>
      <c r="L138" s="112">
        <f>SUM(P138/O138)</f>
        <v>122</v>
      </c>
      <c r="M138" s="113" t="e">
        <f>AVERAGE(Q138:V138)</f>
        <v>#NUM!</v>
      </c>
      <c r="N138" s="113" t="str">
        <f>IF(O138&lt;10,"No","Yes")</f>
        <v>No</v>
      </c>
      <c r="O138" s="114">
        <f>COUNT(AB138:FQ138)</f>
        <v>4</v>
      </c>
      <c r="P138" s="115">
        <f>SUM(AB138:FQ138)</f>
        <v>488</v>
      </c>
      <c r="Q138" s="113">
        <f>SMALL(AB138:FQ138,1)</f>
        <v>119</v>
      </c>
      <c r="R138" s="113">
        <f>SMALL(AB138:FQ138,2)</f>
        <v>123</v>
      </c>
      <c r="S138" s="113">
        <f>SMALL(AB138:FQ138,3)</f>
        <v>123</v>
      </c>
      <c r="T138" s="113">
        <f>SMALL(AB138:FQ138,4)</f>
        <v>123</v>
      </c>
      <c r="U138" s="113" t="e">
        <f>SMALL(AB138:FQ138,5)</f>
        <v>#NUM!</v>
      </c>
      <c r="V138" s="113" t="e">
        <f>SMALL(AB138:FQ138,6)</f>
        <v>#NUM!</v>
      </c>
      <c r="W138" s="113" t="e">
        <f>SMALL(AB138:FQ138,7)</f>
        <v>#NUM!</v>
      </c>
      <c r="X138" s="113" t="e">
        <f>SMALL(AB138:FQ138,8)</f>
        <v>#NUM!</v>
      </c>
      <c r="Y138" s="113" t="e">
        <f>SMALL(AB138:FQ138,9)</f>
        <v>#NUM!</v>
      </c>
      <c r="Z138" s="113" t="e">
        <f>SMALL(AB138:FQ138,10)</f>
        <v>#NUM!</v>
      </c>
      <c r="AA138" s="116">
        <f>SUM(O138/28)</f>
        <v>0.14285714285714285</v>
      </c>
      <c r="AB138" s="116"/>
      <c r="AC138" s="140"/>
      <c r="AD138" s="308"/>
      <c r="AE138" s="308"/>
      <c r="AF138" s="308"/>
      <c r="AG138" s="308"/>
      <c r="AH138" s="117">
        <v>123</v>
      </c>
      <c r="AI138" s="133"/>
      <c r="AJ138" s="308"/>
      <c r="AK138" s="308"/>
      <c r="AL138" s="308"/>
      <c r="AM138" s="308"/>
      <c r="AN138" s="308"/>
      <c r="AO138" s="120"/>
      <c r="AP138" s="120"/>
      <c r="AQ138" s="133"/>
      <c r="AR138" s="140"/>
      <c r="AS138" s="140"/>
      <c r="AT138" s="296"/>
      <c r="AU138" s="296"/>
      <c r="AV138" s="136"/>
      <c r="AW138" s="136"/>
      <c r="AX138" s="136"/>
      <c r="AY138" s="139"/>
      <c r="AZ138" s="139"/>
      <c r="BA138" s="135"/>
      <c r="BB138" s="135"/>
      <c r="BC138" s="138"/>
      <c r="BD138" s="138"/>
      <c r="BE138" s="138"/>
      <c r="BF138" s="138"/>
      <c r="BG138" s="137">
        <v>119</v>
      </c>
      <c r="BH138" s="137"/>
      <c r="BI138" s="296"/>
      <c r="BJ138" s="296"/>
      <c r="BK138" s="296"/>
      <c r="BL138" s="296"/>
      <c r="BM138" s="296"/>
      <c r="BN138" s="140"/>
      <c r="BO138" s="139"/>
      <c r="BP138" s="139"/>
      <c r="BQ138" s="139"/>
      <c r="BR138" s="139"/>
      <c r="BS138" s="139"/>
      <c r="BT138" s="139"/>
      <c r="BU138" s="131"/>
      <c r="BV138" s="131"/>
      <c r="BW138" s="139"/>
      <c r="BX138" s="139"/>
      <c r="BY138" s="118"/>
      <c r="BZ138" s="120"/>
      <c r="CA138" s="120"/>
      <c r="CB138" s="140"/>
      <c r="CC138" s="131"/>
      <c r="CD138" s="131"/>
      <c r="CE138" s="131"/>
      <c r="CF138" s="141"/>
      <c r="CG138" s="140"/>
      <c r="CH138" s="120"/>
      <c r="CI138" s="120"/>
      <c r="CJ138" s="140"/>
      <c r="CK138" s="130"/>
      <c r="CL138" s="130"/>
      <c r="CM138" s="130"/>
      <c r="CN138" s="130"/>
      <c r="CO138" s="117"/>
      <c r="CP138" s="118">
        <v>123</v>
      </c>
      <c r="CQ138" s="351"/>
      <c r="CR138" s="351"/>
      <c r="CS138" s="351"/>
      <c r="CT138" s="119"/>
      <c r="CU138" s="119"/>
      <c r="CV138" s="119"/>
      <c r="CW138" s="120"/>
      <c r="CX138" s="120"/>
      <c r="CY138" s="120"/>
      <c r="CZ138" s="120"/>
      <c r="DA138" s="121"/>
      <c r="DB138" s="121"/>
      <c r="DC138" s="120"/>
      <c r="DD138" s="120"/>
      <c r="DE138" s="120"/>
      <c r="DF138" s="120"/>
      <c r="DG138" s="337"/>
      <c r="DH138" s="337"/>
      <c r="DI138" s="337"/>
      <c r="DJ138" s="282"/>
      <c r="DK138" s="282"/>
      <c r="DL138" s="121"/>
      <c r="DM138" s="121"/>
      <c r="DN138" s="121"/>
      <c r="DO138" s="122"/>
      <c r="DP138" s="123"/>
      <c r="DQ138" s="124"/>
      <c r="DR138" s="125"/>
      <c r="DS138" s="120"/>
      <c r="DT138" s="120"/>
      <c r="DU138" s="126"/>
      <c r="DV138" s="127"/>
      <c r="DW138" s="120"/>
      <c r="DX138" s="120"/>
      <c r="DY138" s="126"/>
      <c r="DZ138" s="127"/>
      <c r="EA138" s="120"/>
      <c r="EB138" s="120"/>
      <c r="EC138" s="128"/>
      <c r="ED138" s="128"/>
      <c r="EE138" s="128"/>
      <c r="EF138" s="128"/>
      <c r="EG138" s="128"/>
      <c r="EH138" s="128"/>
      <c r="EI138" s="129"/>
      <c r="EJ138" s="129"/>
      <c r="EK138" s="129"/>
      <c r="EL138" s="127"/>
      <c r="EM138" s="120"/>
      <c r="EN138" s="120"/>
      <c r="EO138" s="129"/>
      <c r="EP138" s="129"/>
      <c r="EQ138" s="129"/>
      <c r="ER138" s="130"/>
      <c r="ES138" s="130"/>
      <c r="ET138" s="130"/>
      <c r="EU138" s="130"/>
      <c r="EV138" s="130"/>
      <c r="EW138" s="131"/>
      <c r="EX138" s="131"/>
      <c r="EY138" s="120"/>
      <c r="EZ138" s="120"/>
      <c r="FA138" s="127"/>
      <c r="FB138" s="117"/>
      <c r="FC138" s="242"/>
      <c r="FD138" s="242"/>
      <c r="FE138" s="120"/>
      <c r="FF138" s="120"/>
      <c r="FG138" s="123"/>
      <c r="FH138" s="123"/>
      <c r="FI138" s="134">
        <v>123</v>
      </c>
      <c r="FJ138" s="117"/>
      <c r="FK138" s="117"/>
      <c r="FL138" s="289"/>
      <c r="FM138" s="117"/>
      <c r="FN138" s="120"/>
      <c r="FO138" s="120"/>
      <c r="FP138" s="120"/>
      <c r="FQ138" s="120"/>
      <c r="FR138" s="142">
        <v>42193</v>
      </c>
      <c r="FS138" s="143">
        <v>39172</v>
      </c>
      <c r="FT138" s="14"/>
      <c r="FU138" s="14"/>
      <c r="FV138" s="14"/>
      <c r="FW138" s="14"/>
      <c r="FX138" s="14"/>
      <c r="FY138" s="14"/>
      <c r="FZ138" s="14"/>
      <c r="GA138" s="14"/>
      <c r="GB138" s="14"/>
    </row>
    <row r="139" spans="1:184" s="8" customFormat="1" ht="14.25" customHeight="1">
      <c r="A139" s="314">
        <v>136</v>
      </c>
      <c r="B139" s="264" t="s">
        <v>199</v>
      </c>
      <c r="C139" s="265" t="s">
        <v>118</v>
      </c>
      <c r="D139" s="106">
        <v>39321</v>
      </c>
      <c r="E139" s="202" t="s">
        <v>201</v>
      </c>
      <c r="F139" s="108" t="s">
        <v>202</v>
      </c>
      <c r="G139" s="151" t="s">
        <v>130</v>
      </c>
      <c r="H139" s="110">
        <f>YEAR(FR139-D139)</f>
        <v>1907</v>
      </c>
      <c r="I139" s="111">
        <f>SUM(H139-1900)</f>
        <v>7</v>
      </c>
      <c r="J139" s="111">
        <f>IF(I139&gt;30,"",I139)</f>
        <v>7</v>
      </c>
      <c r="K139" s="110" t="e">
        <f>AVERAGE(L139:M139)</f>
        <v>#NUM!</v>
      </c>
      <c r="L139" s="112">
        <f>SUM(P139/O139)</f>
        <v>123</v>
      </c>
      <c r="M139" s="113" t="e">
        <f>AVERAGE(Q139:V139)</f>
        <v>#NUM!</v>
      </c>
      <c r="N139" s="113" t="str">
        <f>IF(O139&lt;6,"No","Yes")</f>
        <v>No</v>
      </c>
      <c r="O139" s="114">
        <f>COUNT(AB139:FQ139)</f>
        <v>1</v>
      </c>
      <c r="P139" s="115">
        <f>SUM(AB139:FQ139)</f>
        <v>123</v>
      </c>
      <c r="Q139" s="113">
        <f>SMALL(AB139:FQ139,1)</f>
        <v>123</v>
      </c>
      <c r="R139" s="113" t="e">
        <f>SMALL(AB139:FQ139,2)</f>
        <v>#NUM!</v>
      </c>
      <c r="S139" s="113" t="e">
        <f>SMALL(AB139:FQ139,3)</f>
        <v>#NUM!</v>
      </c>
      <c r="T139" s="113" t="e">
        <f>SMALL(AB139:FQ139,4)</f>
        <v>#NUM!</v>
      </c>
      <c r="U139" s="113" t="e">
        <f>SMALL(AB139:FQ139,5)</f>
        <v>#NUM!</v>
      </c>
      <c r="V139" s="113" t="e">
        <f>SMALL(AB139:FQ139,6)</f>
        <v>#NUM!</v>
      </c>
      <c r="W139" s="113" t="e">
        <f>SMALL(AB139:FQ139,7)</f>
        <v>#NUM!</v>
      </c>
      <c r="X139" s="113" t="e">
        <f>SMALL(AB139:FQ139,8)</f>
        <v>#NUM!</v>
      </c>
      <c r="Y139" s="113" t="e">
        <f>SMALL(AB139:FQ139,9)</f>
        <v>#NUM!</v>
      </c>
      <c r="Z139" s="113" t="e">
        <f>SMALL(AB139:FQ139,10)</f>
        <v>#NUM!</v>
      </c>
      <c r="AA139" s="116">
        <f>SUM(O139/28)</f>
        <v>0.03571428571428571</v>
      </c>
      <c r="AB139" s="116"/>
      <c r="AC139" s="140"/>
      <c r="AD139" s="308"/>
      <c r="AE139" s="308"/>
      <c r="AF139" s="308"/>
      <c r="AG139" s="308"/>
      <c r="AH139" s="117"/>
      <c r="AI139" s="133"/>
      <c r="AJ139" s="308"/>
      <c r="AK139" s="308"/>
      <c r="AL139" s="308"/>
      <c r="AM139" s="308"/>
      <c r="AN139" s="308"/>
      <c r="AO139" s="120"/>
      <c r="AP139" s="120"/>
      <c r="AQ139" s="133"/>
      <c r="AR139" s="140"/>
      <c r="AS139" s="140"/>
      <c r="AT139" s="296"/>
      <c r="AU139" s="296"/>
      <c r="AV139" s="136"/>
      <c r="AW139" s="136"/>
      <c r="AX139" s="136"/>
      <c r="AY139" s="139"/>
      <c r="AZ139" s="139"/>
      <c r="BA139" s="135"/>
      <c r="BB139" s="135"/>
      <c r="BC139" s="138"/>
      <c r="BD139" s="138"/>
      <c r="BE139" s="138"/>
      <c r="BF139" s="138"/>
      <c r="BG139" s="137"/>
      <c r="BH139" s="137"/>
      <c r="BI139" s="296"/>
      <c r="BJ139" s="296"/>
      <c r="BK139" s="296"/>
      <c r="BL139" s="296"/>
      <c r="BM139" s="296"/>
      <c r="BN139" s="140"/>
      <c r="BO139" s="139"/>
      <c r="BP139" s="139"/>
      <c r="BQ139" s="139"/>
      <c r="BR139" s="139"/>
      <c r="BS139" s="139"/>
      <c r="BT139" s="139"/>
      <c r="BU139" s="131"/>
      <c r="BV139" s="131"/>
      <c r="BW139" s="139"/>
      <c r="BX139" s="139"/>
      <c r="BY139" s="118"/>
      <c r="BZ139" s="120"/>
      <c r="CA139" s="120"/>
      <c r="CB139" s="140"/>
      <c r="CC139" s="131"/>
      <c r="CD139" s="131"/>
      <c r="CE139" s="131"/>
      <c r="CF139" s="141"/>
      <c r="CG139" s="140"/>
      <c r="CH139" s="120"/>
      <c r="CI139" s="120"/>
      <c r="CJ139" s="140"/>
      <c r="CK139" s="130"/>
      <c r="CL139" s="130"/>
      <c r="CM139" s="130"/>
      <c r="CN139" s="130"/>
      <c r="CO139" s="117"/>
      <c r="CP139" s="118"/>
      <c r="CQ139" s="351"/>
      <c r="CR139" s="351"/>
      <c r="CS139" s="351"/>
      <c r="CT139" s="119"/>
      <c r="CU139" s="119"/>
      <c r="CV139" s="119"/>
      <c r="CW139" s="120"/>
      <c r="CX139" s="120"/>
      <c r="CY139" s="120"/>
      <c r="CZ139" s="120"/>
      <c r="DA139" s="121"/>
      <c r="DB139" s="121"/>
      <c r="DC139" s="120"/>
      <c r="DD139" s="120"/>
      <c r="DE139" s="120"/>
      <c r="DF139" s="120"/>
      <c r="DG139" s="337"/>
      <c r="DH139" s="337"/>
      <c r="DI139" s="337"/>
      <c r="DJ139" s="282"/>
      <c r="DK139" s="282"/>
      <c r="DL139" s="121"/>
      <c r="DM139" s="121"/>
      <c r="DN139" s="121"/>
      <c r="DO139" s="122"/>
      <c r="DP139" s="123"/>
      <c r="DQ139" s="124"/>
      <c r="DR139" s="125"/>
      <c r="DS139" s="120"/>
      <c r="DT139" s="120"/>
      <c r="DU139" s="126"/>
      <c r="DV139" s="127"/>
      <c r="DW139" s="120"/>
      <c r="DX139" s="120"/>
      <c r="DY139" s="126"/>
      <c r="DZ139" s="127"/>
      <c r="EA139" s="120"/>
      <c r="EB139" s="120"/>
      <c r="EC139" s="128"/>
      <c r="ED139" s="128"/>
      <c r="EE139" s="128"/>
      <c r="EF139" s="128"/>
      <c r="EG139" s="128"/>
      <c r="EH139" s="128"/>
      <c r="EI139" s="129"/>
      <c r="EJ139" s="129"/>
      <c r="EK139" s="129"/>
      <c r="EL139" s="127"/>
      <c r="EM139" s="120"/>
      <c r="EN139" s="120"/>
      <c r="EO139" s="129"/>
      <c r="EP139" s="129"/>
      <c r="EQ139" s="129"/>
      <c r="ER139" s="130"/>
      <c r="ES139" s="130"/>
      <c r="ET139" s="130"/>
      <c r="EU139" s="130"/>
      <c r="EV139" s="130"/>
      <c r="EW139" s="131"/>
      <c r="EX139" s="131"/>
      <c r="EY139" s="120"/>
      <c r="EZ139" s="120"/>
      <c r="FA139" s="127"/>
      <c r="FB139" s="117"/>
      <c r="FC139" s="132"/>
      <c r="FD139" s="132"/>
      <c r="FE139" s="120"/>
      <c r="FF139" s="120"/>
      <c r="FG139" s="123"/>
      <c r="FH139" s="123"/>
      <c r="FI139" s="134"/>
      <c r="FJ139" s="117"/>
      <c r="FK139" s="117"/>
      <c r="FL139" s="289">
        <v>123</v>
      </c>
      <c r="FM139" s="117"/>
      <c r="FN139" s="120"/>
      <c r="FO139" s="120"/>
      <c r="FP139" s="120"/>
      <c r="FQ139" s="120"/>
      <c r="FR139" s="142">
        <v>42193</v>
      </c>
      <c r="FS139" s="143">
        <v>39172</v>
      </c>
      <c r="FT139" s="16"/>
      <c r="FU139" s="16"/>
      <c r="FV139" s="16"/>
      <c r="FW139" s="16"/>
      <c r="FX139" s="16"/>
      <c r="FY139" s="16"/>
      <c r="FZ139" s="16"/>
      <c r="GA139" s="16"/>
      <c r="GB139" s="16"/>
    </row>
    <row r="140" spans="1:184" s="8" customFormat="1" ht="14.25" customHeight="1">
      <c r="A140" s="314">
        <v>137</v>
      </c>
      <c r="B140" s="218" t="s">
        <v>490</v>
      </c>
      <c r="C140" s="219" t="s">
        <v>118</v>
      </c>
      <c r="D140" s="106">
        <v>38754</v>
      </c>
      <c r="E140" s="107" t="s">
        <v>491</v>
      </c>
      <c r="F140" s="360" t="s">
        <v>492</v>
      </c>
      <c r="G140" s="176" t="s">
        <v>7</v>
      </c>
      <c r="H140" s="110">
        <f>YEAR(FR140-D140)</f>
        <v>1909</v>
      </c>
      <c r="I140" s="111">
        <f>SUM(H140-1900)</f>
        <v>9</v>
      </c>
      <c r="J140" s="111">
        <f>IF(I140&gt;30,"",I140)</f>
        <v>9</v>
      </c>
      <c r="K140" s="110" t="e">
        <f>AVERAGE(L140:M140)</f>
        <v>#NUM!</v>
      </c>
      <c r="L140" s="112">
        <f>SUM(P140/O140)</f>
        <v>125</v>
      </c>
      <c r="M140" s="113" t="e">
        <f>AVERAGE(Q140:V140)</f>
        <v>#NUM!</v>
      </c>
      <c r="N140" s="113" t="str">
        <f>IF(O140&lt;10,"No","Yes")</f>
        <v>No</v>
      </c>
      <c r="O140" s="114">
        <f>COUNT(AB140:FQ140)</f>
        <v>2</v>
      </c>
      <c r="P140" s="115">
        <f>SUM(AB140:FQ140)</f>
        <v>250</v>
      </c>
      <c r="Q140" s="113">
        <f>SMALL(AB140:FQ140,1)</f>
        <v>124</v>
      </c>
      <c r="R140" s="113">
        <f>SMALL(AB140:FQ140,2)</f>
        <v>126</v>
      </c>
      <c r="S140" s="113" t="e">
        <f>SMALL(AB140:FQ140,3)</f>
        <v>#NUM!</v>
      </c>
      <c r="T140" s="113" t="e">
        <f>SMALL(AB140:FQ140,4)</f>
        <v>#NUM!</v>
      </c>
      <c r="U140" s="113" t="e">
        <f>SMALL(AB140:FQ140,5)</f>
        <v>#NUM!</v>
      </c>
      <c r="V140" s="113" t="e">
        <f>SMALL(AB140:FQ140,6)</f>
        <v>#NUM!</v>
      </c>
      <c r="W140" s="113" t="e">
        <f>SMALL(AB140:FQ140,7)</f>
        <v>#NUM!</v>
      </c>
      <c r="X140" s="113" t="e">
        <f>SMALL(AB140:FQ140,8)</f>
        <v>#NUM!</v>
      </c>
      <c r="Y140" s="113" t="e">
        <f>SMALL(AB140:FQ140,9)</f>
        <v>#NUM!</v>
      </c>
      <c r="Z140" s="113" t="e">
        <f>SMALL(AB140:FQ140,10)</f>
        <v>#NUM!</v>
      </c>
      <c r="AA140" s="116">
        <f>SUM(O140/28)</f>
        <v>0.07142857142857142</v>
      </c>
      <c r="AB140" s="116"/>
      <c r="AC140" s="140"/>
      <c r="AD140" s="308"/>
      <c r="AE140" s="308"/>
      <c r="AF140" s="308"/>
      <c r="AG140" s="308"/>
      <c r="AH140" s="117">
        <v>126</v>
      </c>
      <c r="AI140" s="133"/>
      <c r="AJ140" s="308"/>
      <c r="AK140" s="308"/>
      <c r="AL140" s="308"/>
      <c r="AM140" s="308"/>
      <c r="AN140" s="308"/>
      <c r="AO140" s="120"/>
      <c r="AP140" s="120"/>
      <c r="AQ140" s="133"/>
      <c r="AR140" s="140"/>
      <c r="AS140" s="140"/>
      <c r="AT140" s="296"/>
      <c r="AU140" s="296"/>
      <c r="AV140" s="136"/>
      <c r="AW140" s="136"/>
      <c r="AX140" s="136"/>
      <c r="AY140" s="139"/>
      <c r="AZ140" s="139"/>
      <c r="BA140" s="135"/>
      <c r="BB140" s="135"/>
      <c r="BC140" s="138"/>
      <c r="BD140" s="138"/>
      <c r="BE140" s="138"/>
      <c r="BF140" s="138"/>
      <c r="BG140" s="137"/>
      <c r="BH140" s="137"/>
      <c r="BI140" s="296"/>
      <c r="BJ140" s="296"/>
      <c r="BK140" s="296"/>
      <c r="BL140" s="296"/>
      <c r="BM140" s="296"/>
      <c r="BN140" s="140"/>
      <c r="BO140" s="139"/>
      <c r="BP140" s="139"/>
      <c r="BQ140" s="139"/>
      <c r="BR140" s="139"/>
      <c r="BS140" s="139"/>
      <c r="BT140" s="139"/>
      <c r="BU140" s="131"/>
      <c r="BV140" s="131"/>
      <c r="BW140" s="139"/>
      <c r="BX140" s="139"/>
      <c r="BY140" s="118"/>
      <c r="BZ140" s="120"/>
      <c r="CA140" s="120"/>
      <c r="CB140" s="140"/>
      <c r="CC140" s="131"/>
      <c r="CD140" s="131"/>
      <c r="CE140" s="131"/>
      <c r="CF140" s="141"/>
      <c r="CG140" s="140"/>
      <c r="CH140" s="120"/>
      <c r="CI140" s="120"/>
      <c r="CJ140" s="140"/>
      <c r="CK140" s="130"/>
      <c r="CL140" s="130"/>
      <c r="CM140" s="130"/>
      <c r="CN140" s="130"/>
      <c r="CO140" s="117"/>
      <c r="CP140" s="118">
        <v>124</v>
      </c>
      <c r="CQ140" s="351"/>
      <c r="CR140" s="351"/>
      <c r="CS140" s="351"/>
      <c r="CT140" s="119"/>
      <c r="CU140" s="119"/>
      <c r="CV140" s="119"/>
      <c r="CW140" s="120"/>
      <c r="CX140" s="120"/>
      <c r="CY140" s="120"/>
      <c r="CZ140" s="120"/>
      <c r="DA140" s="121"/>
      <c r="DB140" s="121"/>
      <c r="DC140" s="120"/>
      <c r="DD140" s="120"/>
      <c r="DE140" s="120"/>
      <c r="DF140" s="120"/>
      <c r="DG140" s="337"/>
      <c r="DH140" s="337"/>
      <c r="DI140" s="337"/>
      <c r="DJ140" s="282"/>
      <c r="DK140" s="282"/>
      <c r="DL140" s="121"/>
      <c r="DM140" s="121"/>
      <c r="DN140" s="121"/>
      <c r="DO140" s="122"/>
      <c r="DP140" s="123"/>
      <c r="DQ140" s="124"/>
      <c r="DR140" s="125"/>
      <c r="DS140" s="120"/>
      <c r="DT140" s="120"/>
      <c r="DU140" s="126"/>
      <c r="DV140" s="127"/>
      <c r="DW140" s="120"/>
      <c r="DX140" s="120"/>
      <c r="DY140" s="126"/>
      <c r="DZ140" s="127"/>
      <c r="EA140" s="120"/>
      <c r="EB140" s="120"/>
      <c r="EC140" s="128"/>
      <c r="ED140" s="128"/>
      <c r="EE140" s="128"/>
      <c r="EF140" s="128"/>
      <c r="EG140" s="128"/>
      <c r="EH140" s="128"/>
      <c r="EI140" s="129"/>
      <c r="EJ140" s="129"/>
      <c r="EK140" s="129"/>
      <c r="EL140" s="127"/>
      <c r="EM140" s="120"/>
      <c r="EN140" s="120"/>
      <c r="EO140" s="129"/>
      <c r="EP140" s="129"/>
      <c r="EQ140" s="129"/>
      <c r="ER140" s="130"/>
      <c r="ES140" s="130"/>
      <c r="ET140" s="130"/>
      <c r="EU140" s="130"/>
      <c r="EV140" s="130"/>
      <c r="EW140" s="131"/>
      <c r="EX140" s="131"/>
      <c r="EY140" s="120"/>
      <c r="EZ140" s="120"/>
      <c r="FA140" s="127"/>
      <c r="FB140" s="117"/>
      <c r="FC140" s="132"/>
      <c r="FD140" s="132"/>
      <c r="FE140" s="120"/>
      <c r="FF140" s="120"/>
      <c r="FG140" s="123"/>
      <c r="FH140" s="123"/>
      <c r="FI140" s="134"/>
      <c r="FJ140" s="117"/>
      <c r="FK140" s="117"/>
      <c r="FL140" s="289"/>
      <c r="FM140" s="117"/>
      <c r="FN140" s="120"/>
      <c r="FO140" s="120"/>
      <c r="FP140" s="120"/>
      <c r="FQ140" s="120"/>
      <c r="FR140" s="142">
        <v>42193</v>
      </c>
      <c r="FS140" s="143">
        <v>39172</v>
      </c>
      <c r="FT140" s="16"/>
      <c r="FU140" s="16"/>
      <c r="FV140" s="16"/>
      <c r="FW140" s="16"/>
      <c r="FX140" s="16"/>
      <c r="FY140" s="16"/>
      <c r="FZ140" s="16"/>
      <c r="GA140" s="16"/>
      <c r="GB140" s="16"/>
    </row>
    <row r="141" spans="1:184" s="9" customFormat="1" ht="14.25">
      <c r="A141" s="314">
        <v>138</v>
      </c>
      <c r="B141" s="197" t="s">
        <v>172</v>
      </c>
      <c r="C141" s="198" t="s">
        <v>99</v>
      </c>
      <c r="D141" s="106">
        <v>35950</v>
      </c>
      <c r="E141" s="107" t="s">
        <v>173</v>
      </c>
      <c r="F141" s="108" t="s">
        <v>174</v>
      </c>
      <c r="G141" s="245" t="s">
        <v>7</v>
      </c>
      <c r="H141" s="110">
        <f>YEAR(FR141-D141)</f>
        <v>1917</v>
      </c>
      <c r="I141" s="111">
        <f>SUM(H141-1900)</f>
        <v>17</v>
      </c>
      <c r="J141" s="111">
        <f>IF(I141&gt;30,"",I141)</f>
        <v>17</v>
      </c>
      <c r="K141" s="110" t="e">
        <f>AVERAGE(L141:M141)</f>
        <v>#DIV/0!</v>
      </c>
      <c r="L141" s="112" t="e">
        <f>SUM(P141/O141)</f>
        <v>#DIV/0!</v>
      </c>
      <c r="M141" s="113" t="e">
        <f>AVERAGE(Q141:Z141)</f>
        <v>#NUM!</v>
      </c>
      <c r="N141" s="113" t="str">
        <f>IF(O141&lt;10,"No","Yes")</f>
        <v>No</v>
      </c>
      <c r="O141" s="114">
        <f>COUNT(AB141:FQ141)</f>
        <v>0</v>
      </c>
      <c r="P141" s="115">
        <f>SUM(AB141:FQ141)</f>
        <v>0</v>
      </c>
      <c r="Q141" s="113" t="e">
        <f>SMALL(AB141:FQ141,1)</f>
        <v>#NUM!</v>
      </c>
      <c r="R141" s="113" t="e">
        <f>SMALL(AB141:FQ141,2)</f>
        <v>#NUM!</v>
      </c>
      <c r="S141" s="113" t="e">
        <f>SMALL(AB141:FQ141,3)</f>
        <v>#NUM!</v>
      </c>
      <c r="T141" s="113" t="e">
        <f>SMALL(AB141:FQ141,4)</f>
        <v>#NUM!</v>
      </c>
      <c r="U141" s="113" t="e">
        <f>SMALL(AB141:FQ141,5)</f>
        <v>#NUM!</v>
      </c>
      <c r="V141" s="113" t="e">
        <f>SMALL(AB141:FQ141,6)</f>
        <v>#NUM!</v>
      </c>
      <c r="W141" s="113" t="e">
        <f>SMALL(AB141:FQ141,7)</f>
        <v>#NUM!</v>
      </c>
      <c r="X141" s="113" t="e">
        <f>SMALL(AB141:FQ141,8)</f>
        <v>#NUM!</v>
      </c>
      <c r="Y141" s="113" t="e">
        <f>SMALL(AB141:FQ141,9)</f>
        <v>#NUM!</v>
      </c>
      <c r="Z141" s="113" t="e">
        <f>SMALL(AB141:FQ141,10)</f>
        <v>#NUM!</v>
      </c>
      <c r="AA141" s="116">
        <f>SUM(O141/28)</f>
        <v>0</v>
      </c>
      <c r="AB141" s="116"/>
      <c r="AC141" s="140"/>
      <c r="AD141" s="308"/>
      <c r="AE141" s="308"/>
      <c r="AF141" s="308"/>
      <c r="AG141" s="308"/>
      <c r="AH141" s="117"/>
      <c r="AI141" s="133"/>
      <c r="AJ141" s="308"/>
      <c r="AK141" s="308"/>
      <c r="AL141" s="308"/>
      <c r="AM141" s="308"/>
      <c r="AN141" s="308"/>
      <c r="AO141" s="120"/>
      <c r="AP141" s="120"/>
      <c r="AQ141" s="133"/>
      <c r="AR141" s="140"/>
      <c r="AS141" s="140"/>
      <c r="AT141" s="296"/>
      <c r="AU141" s="296"/>
      <c r="AV141" s="136"/>
      <c r="AW141" s="136"/>
      <c r="AX141" s="136"/>
      <c r="AY141" s="139"/>
      <c r="AZ141" s="139"/>
      <c r="BA141" s="135"/>
      <c r="BB141" s="135"/>
      <c r="BC141" s="138"/>
      <c r="BD141" s="138"/>
      <c r="BE141" s="138"/>
      <c r="BF141" s="138"/>
      <c r="BG141" s="137"/>
      <c r="BH141" s="137"/>
      <c r="BI141" s="296"/>
      <c r="BJ141" s="296"/>
      <c r="BK141" s="296"/>
      <c r="BL141" s="296"/>
      <c r="BM141" s="296"/>
      <c r="BN141" s="140"/>
      <c r="BO141" s="139"/>
      <c r="BP141" s="139"/>
      <c r="BQ141" s="139"/>
      <c r="BR141" s="139"/>
      <c r="BS141" s="139"/>
      <c r="BT141" s="139"/>
      <c r="BU141" s="131"/>
      <c r="BV141" s="131"/>
      <c r="BW141" s="139"/>
      <c r="BX141" s="139"/>
      <c r="BY141" s="118"/>
      <c r="BZ141" s="120"/>
      <c r="CA141" s="120"/>
      <c r="CB141" s="140"/>
      <c r="CC141" s="131"/>
      <c r="CD141" s="131"/>
      <c r="CE141" s="131"/>
      <c r="CF141" s="141"/>
      <c r="CG141" s="140"/>
      <c r="CH141" s="120"/>
      <c r="CI141" s="120"/>
      <c r="CJ141" s="140"/>
      <c r="CK141" s="130"/>
      <c r="CL141" s="130"/>
      <c r="CM141" s="130"/>
      <c r="CN141" s="130"/>
      <c r="CO141" s="117"/>
      <c r="CP141" s="118"/>
      <c r="CQ141" s="351"/>
      <c r="CR141" s="351"/>
      <c r="CS141" s="351"/>
      <c r="CT141" s="119"/>
      <c r="CU141" s="119"/>
      <c r="CV141" s="119"/>
      <c r="CW141" s="120"/>
      <c r="CX141" s="120"/>
      <c r="CY141" s="120"/>
      <c r="CZ141" s="120"/>
      <c r="DA141" s="121"/>
      <c r="DB141" s="121"/>
      <c r="DC141" s="120"/>
      <c r="DD141" s="120"/>
      <c r="DE141" s="120"/>
      <c r="DF141" s="120"/>
      <c r="DG141" s="337"/>
      <c r="DH141" s="337"/>
      <c r="DI141" s="337"/>
      <c r="DJ141" s="282"/>
      <c r="DK141" s="282"/>
      <c r="DL141" s="121"/>
      <c r="DM141" s="121"/>
      <c r="DN141" s="121"/>
      <c r="DO141" s="122"/>
      <c r="DP141" s="123"/>
      <c r="DQ141" s="124"/>
      <c r="DR141" s="125"/>
      <c r="DS141" s="120"/>
      <c r="DT141" s="120"/>
      <c r="DU141" s="126"/>
      <c r="DV141" s="127"/>
      <c r="DW141" s="120"/>
      <c r="DX141" s="120"/>
      <c r="DY141" s="126"/>
      <c r="DZ141" s="127"/>
      <c r="EA141" s="120"/>
      <c r="EB141" s="120"/>
      <c r="EC141" s="128"/>
      <c r="ED141" s="128"/>
      <c r="EE141" s="128"/>
      <c r="EF141" s="128"/>
      <c r="EG141" s="128"/>
      <c r="EH141" s="128"/>
      <c r="EI141" s="129"/>
      <c r="EJ141" s="129"/>
      <c r="EK141" s="129"/>
      <c r="EL141" s="127"/>
      <c r="EM141" s="120"/>
      <c r="EN141" s="120"/>
      <c r="EO141" s="129"/>
      <c r="EP141" s="129"/>
      <c r="EQ141" s="129"/>
      <c r="ER141" s="130"/>
      <c r="ES141" s="130"/>
      <c r="ET141" s="130"/>
      <c r="EU141" s="130"/>
      <c r="EV141" s="130"/>
      <c r="EW141" s="131"/>
      <c r="EX141" s="131"/>
      <c r="EY141" s="120"/>
      <c r="EZ141" s="120"/>
      <c r="FA141" s="127"/>
      <c r="FB141" s="117"/>
      <c r="FC141" s="132"/>
      <c r="FD141" s="132"/>
      <c r="FE141" s="120"/>
      <c r="FF141" s="120"/>
      <c r="FG141" s="123"/>
      <c r="FH141" s="123"/>
      <c r="FI141" s="134"/>
      <c r="FJ141" s="117"/>
      <c r="FK141" s="117"/>
      <c r="FL141" s="289"/>
      <c r="FM141" s="117"/>
      <c r="FN141" s="120"/>
      <c r="FO141" s="120"/>
      <c r="FP141" s="120"/>
      <c r="FQ141" s="120"/>
      <c r="FR141" s="142">
        <v>42193</v>
      </c>
      <c r="FS141" s="143">
        <v>39172</v>
      </c>
      <c r="FT141" s="15"/>
      <c r="FU141" s="15"/>
      <c r="FV141" s="15"/>
      <c r="FW141" s="15"/>
      <c r="FX141" s="15"/>
      <c r="FY141" s="15"/>
      <c r="FZ141" s="15"/>
      <c r="GA141" s="15"/>
      <c r="GB141" s="15"/>
    </row>
    <row r="142" spans="1:184" s="315" customFormat="1" ht="14.25">
      <c r="A142" s="314">
        <v>139</v>
      </c>
      <c r="B142" s="144" t="s">
        <v>30</v>
      </c>
      <c r="C142" s="145" t="s">
        <v>106</v>
      </c>
      <c r="D142" s="106">
        <v>35504</v>
      </c>
      <c r="E142" s="107" t="s">
        <v>31</v>
      </c>
      <c r="F142" s="241" t="s">
        <v>361</v>
      </c>
      <c r="G142" s="170" t="s">
        <v>27</v>
      </c>
      <c r="H142" s="110">
        <f>YEAR(FR142-D142)</f>
        <v>1918</v>
      </c>
      <c r="I142" s="111">
        <f>SUM(H142-1900)</f>
        <v>18</v>
      </c>
      <c r="J142" s="111">
        <f>IF(I142&gt;30,"",I142)</f>
        <v>18</v>
      </c>
      <c r="K142" s="110" t="e">
        <f>AVERAGE(L142:M142)</f>
        <v>#DIV/0!</v>
      </c>
      <c r="L142" s="112" t="e">
        <f>SUM(P142/O142)</f>
        <v>#DIV/0!</v>
      </c>
      <c r="M142" s="113" t="e">
        <f>AVERAGE(Q142:Z142)</f>
        <v>#NUM!</v>
      </c>
      <c r="N142" s="113" t="str">
        <f>IF(O142&lt;10,"No","Yes")</f>
        <v>No</v>
      </c>
      <c r="O142" s="114">
        <f>COUNT(AB142:FQ142)</f>
        <v>0</v>
      </c>
      <c r="P142" s="115">
        <f>SUM(AB142:FQ142)</f>
        <v>0</v>
      </c>
      <c r="Q142" s="113" t="e">
        <f>SMALL(AB142:FQ142,1)</f>
        <v>#NUM!</v>
      </c>
      <c r="R142" s="113" t="e">
        <f>SMALL(AB142:FQ142,2)</f>
        <v>#NUM!</v>
      </c>
      <c r="S142" s="113" t="e">
        <f>SMALL(AB142:FQ142,3)</f>
        <v>#NUM!</v>
      </c>
      <c r="T142" s="113" t="e">
        <f>SMALL(AB142:FQ142,4)</f>
        <v>#NUM!</v>
      </c>
      <c r="U142" s="113" t="e">
        <f>SMALL(AB142:FQ142,5)</f>
        <v>#NUM!</v>
      </c>
      <c r="V142" s="113" t="e">
        <f>SMALL(AB142:FQ142,6)</f>
        <v>#NUM!</v>
      </c>
      <c r="W142" s="113" t="e">
        <f>SMALL(AB142:FQ142,7)</f>
        <v>#NUM!</v>
      </c>
      <c r="X142" s="113" t="e">
        <f>SMALL(AB142:FQ142,8)</f>
        <v>#NUM!</v>
      </c>
      <c r="Y142" s="113" t="e">
        <f>SMALL(AB142:FQ142,9)</f>
        <v>#NUM!</v>
      </c>
      <c r="Z142" s="113" t="e">
        <f>SMALL(AB142:FQ142,10)</f>
        <v>#NUM!</v>
      </c>
      <c r="AA142" s="116">
        <f>SUM(O142/28)</f>
        <v>0</v>
      </c>
      <c r="AB142" s="116"/>
      <c r="AC142" s="140"/>
      <c r="AD142" s="308"/>
      <c r="AE142" s="308"/>
      <c r="AF142" s="308"/>
      <c r="AG142" s="308"/>
      <c r="AH142" s="117"/>
      <c r="AI142" s="133"/>
      <c r="AJ142" s="308"/>
      <c r="AK142" s="308"/>
      <c r="AL142" s="308"/>
      <c r="AM142" s="308"/>
      <c r="AN142" s="308"/>
      <c r="AO142" s="120"/>
      <c r="AP142" s="120"/>
      <c r="AQ142" s="133"/>
      <c r="AR142" s="140"/>
      <c r="AS142" s="140"/>
      <c r="AT142" s="296"/>
      <c r="AU142" s="296"/>
      <c r="AV142" s="136"/>
      <c r="AW142" s="136"/>
      <c r="AX142" s="136"/>
      <c r="AY142" s="139"/>
      <c r="AZ142" s="139"/>
      <c r="BA142" s="135"/>
      <c r="BB142" s="135"/>
      <c r="BC142" s="138"/>
      <c r="BD142" s="138"/>
      <c r="BE142" s="138"/>
      <c r="BF142" s="138"/>
      <c r="BG142" s="137"/>
      <c r="BH142" s="137"/>
      <c r="BI142" s="296"/>
      <c r="BJ142" s="296"/>
      <c r="BK142" s="296"/>
      <c r="BL142" s="296"/>
      <c r="BM142" s="296"/>
      <c r="BN142" s="140"/>
      <c r="BO142" s="139"/>
      <c r="BP142" s="139"/>
      <c r="BQ142" s="139"/>
      <c r="BR142" s="139"/>
      <c r="BS142" s="139"/>
      <c r="BT142" s="139"/>
      <c r="BU142" s="131"/>
      <c r="BV142" s="131"/>
      <c r="BW142" s="139"/>
      <c r="BX142" s="139"/>
      <c r="BY142" s="118"/>
      <c r="BZ142" s="120"/>
      <c r="CA142" s="120"/>
      <c r="CB142" s="140"/>
      <c r="CC142" s="131"/>
      <c r="CD142" s="131"/>
      <c r="CE142" s="131"/>
      <c r="CF142" s="141"/>
      <c r="CG142" s="140"/>
      <c r="CH142" s="120"/>
      <c r="CI142" s="120"/>
      <c r="CJ142" s="140"/>
      <c r="CK142" s="130"/>
      <c r="CL142" s="130"/>
      <c r="CM142" s="130"/>
      <c r="CN142" s="130"/>
      <c r="CO142" s="117"/>
      <c r="CP142" s="118"/>
      <c r="CQ142" s="351"/>
      <c r="CR142" s="351"/>
      <c r="CS142" s="351"/>
      <c r="CT142" s="119"/>
      <c r="CU142" s="119"/>
      <c r="CV142" s="119"/>
      <c r="CW142" s="120"/>
      <c r="CX142" s="120"/>
      <c r="CY142" s="120"/>
      <c r="CZ142" s="120"/>
      <c r="DA142" s="121"/>
      <c r="DB142" s="121"/>
      <c r="DC142" s="120"/>
      <c r="DD142" s="120"/>
      <c r="DE142" s="120"/>
      <c r="DF142" s="120"/>
      <c r="DG142" s="337"/>
      <c r="DH142" s="337"/>
      <c r="DI142" s="337"/>
      <c r="DJ142" s="282"/>
      <c r="DK142" s="282"/>
      <c r="DL142" s="121"/>
      <c r="DM142" s="121"/>
      <c r="DN142" s="121"/>
      <c r="DO142" s="122"/>
      <c r="DP142" s="123"/>
      <c r="DQ142" s="124"/>
      <c r="DR142" s="125"/>
      <c r="DS142" s="120"/>
      <c r="DT142" s="120"/>
      <c r="DU142" s="126"/>
      <c r="DV142" s="127"/>
      <c r="DW142" s="120"/>
      <c r="DX142" s="120"/>
      <c r="DY142" s="126"/>
      <c r="DZ142" s="127"/>
      <c r="EA142" s="120"/>
      <c r="EB142" s="120"/>
      <c r="EC142" s="128"/>
      <c r="ED142" s="128"/>
      <c r="EE142" s="128"/>
      <c r="EF142" s="128"/>
      <c r="EG142" s="128"/>
      <c r="EH142" s="128"/>
      <c r="EI142" s="129"/>
      <c r="EJ142" s="129"/>
      <c r="EK142" s="129"/>
      <c r="EL142" s="127"/>
      <c r="EM142" s="120"/>
      <c r="EN142" s="120"/>
      <c r="EO142" s="129"/>
      <c r="EP142" s="129"/>
      <c r="EQ142" s="129"/>
      <c r="ER142" s="130"/>
      <c r="ES142" s="130"/>
      <c r="ET142" s="130"/>
      <c r="EU142" s="130"/>
      <c r="EV142" s="130"/>
      <c r="EW142" s="131"/>
      <c r="EX142" s="131"/>
      <c r="EY142" s="120"/>
      <c r="EZ142" s="120"/>
      <c r="FA142" s="127"/>
      <c r="FB142" s="117"/>
      <c r="FC142" s="139"/>
      <c r="FD142" s="139"/>
      <c r="FE142" s="120"/>
      <c r="FF142" s="120"/>
      <c r="FG142" s="123"/>
      <c r="FH142" s="123"/>
      <c r="FI142" s="134"/>
      <c r="FJ142" s="117"/>
      <c r="FK142" s="117"/>
      <c r="FL142" s="289"/>
      <c r="FM142" s="117"/>
      <c r="FN142" s="120"/>
      <c r="FO142" s="120"/>
      <c r="FP142" s="120"/>
      <c r="FQ142" s="120"/>
      <c r="FR142" s="142">
        <v>42193</v>
      </c>
      <c r="FS142" s="143">
        <v>39172</v>
      </c>
      <c r="FT142" s="27"/>
      <c r="FU142" s="27"/>
      <c r="FV142" s="27"/>
      <c r="FW142" s="27"/>
      <c r="FX142" s="27"/>
      <c r="FY142" s="27"/>
      <c r="FZ142" s="27"/>
      <c r="GA142" s="27"/>
      <c r="GB142" s="27"/>
    </row>
    <row r="143" spans="1:184" s="7" customFormat="1" ht="14.25">
      <c r="A143" s="314">
        <v>140</v>
      </c>
      <c r="B143" s="221" t="s">
        <v>185</v>
      </c>
      <c r="C143" s="222" t="s">
        <v>111</v>
      </c>
      <c r="D143" s="106">
        <v>36419</v>
      </c>
      <c r="E143" s="107" t="s">
        <v>119</v>
      </c>
      <c r="F143" s="345" t="s">
        <v>120</v>
      </c>
      <c r="G143" s="176" t="s">
        <v>326</v>
      </c>
      <c r="H143" s="110">
        <f>YEAR(FR143-D143)</f>
        <v>1915</v>
      </c>
      <c r="I143" s="111">
        <f>SUM(H143-1900)</f>
        <v>15</v>
      </c>
      <c r="J143" s="111">
        <f>IF(I143&gt;30,"",I143)</f>
        <v>15</v>
      </c>
      <c r="K143" s="110" t="e">
        <f>AVERAGE(L143:M143)</f>
        <v>#DIV/0!</v>
      </c>
      <c r="L143" s="112" t="e">
        <f>SUM(P143/O143)</f>
        <v>#DIV/0!</v>
      </c>
      <c r="M143" s="113" t="e">
        <f>AVERAGE(Q143:Z143)</f>
        <v>#NUM!</v>
      </c>
      <c r="N143" s="113" t="str">
        <f>IF(O143&lt;10,"No","Yes")</f>
        <v>No</v>
      </c>
      <c r="O143" s="114">
        <f>COUNT(AB143:FQ143)</f>
        <v>0</v>
      </c>
      <c r="P143" s="115">
        <f>SUM(AB143:FQ143)</f>
        <v>0</v>
      </c>
      <c r="Q143" s="113" t="e">
        <f>SMALL(AB143:FQ143,1)</f>
        <v>#NUM!</v>
      </c>
      <c r="R143" s="113" t="e">
        <f>SMALL(AB143:FQ143,2)</f>
        <v>#NUM!</v>
      </c>
      <c r="S143" s="113" t="e">
        <f>SMALL(AB143:FQ143,3)</f>
        <v>#NUM!</v>
      </c>
      <c r="T143" s="113" t="e">
        <f>SMALL(AB143:FQ143,4)</f>
        <v>#NUM!</v>
      </c>
      <c r="U143" s="113" t="e">
        <f>SMALL(AB143:FQ143,5)</f>
        <v>#NUM!</v>
      </c>
      <c r="V143" s="113" t="e">
        <f>SMALL(AB143:FQ143,6)</f>
        <v>#NUM!</v>
      </c>
      <c r="W143" s="113" t="e">
        <f>SMALL(AB143:FQ143,7)</f>
        <v>#NUM!</v>
      </c>
      <c r="X143" s="113" t="e">
        <f>SMALL(AB143:FQ143,8)</f>
        <v>#NUM!</v>
      </c>
      <c r="Y143" s="113" t="e">
        <f>SMALL(AB143:FQ143,9)</f>
        <v>#NUM!</v>
      </c>
      <c r="Z143" s="113" t="e">
        <f>SMALL(AB143:FQ143,10)</f>
        <v>#NUM!</v>
      </c>
      <c r="AA143" s="116">
        <f>SUM(O143/28)</f>
        <v>0</v>
      </c>
      <c r="AB143" s="116"/>
      <c r="AC143" s="140"/>
      <c r="AD143" s="308"/>
      <c r="AE143" s="308"/>
      <c r="AF143" s="308"/>
      <c r="AG143" s="308"/>
      <c r="AH143" s="117"/>
      <c r="AI143" s="133"/>
      <c r="AJ143" s="308"/>
      <c r="AK143" s="308"/>
      <c r="AL143" s="308"/>
      <c r="AM143" s="308"/>
      <c r="AN143" s="308"/>
      <c r="AO143" s="120"/>
      <c r="AP143" s="120"/>
      <c r="AQ143" s="133"/>
      <c r="AR143" s="140"/>
      <c r="AS143" s="140"/>
      <c r="AT143" s="296"/>
      <c r="AU143" s="296"/>
      <c r="AV143" s="136"/>
      <c r="AW143" s="136"/>
      <c r="AX143" s="136"/>
      <c r="AY143" s="139"/>
      <c r="AZ143" s="139"/>
      <c r="BA143" s="135"/>
      <c r="BB143" s="135"/>
      <c r="BC143" s="138"/>
      <c r="BD143" s="138"/>
      <c r="BE143" s="138"/>
      <c r="BF143" s="138"/>
      <c r="BG143" s="137"/>
      <c r="BH143" s="137"/>
      <c r="BI143" s="296"/>
      <c r="BJ143" s="296"/>
      <c r="BK143" s="296"/>
      <c r="BL143" s="296"/>
      <c r="BM143" s="296"/>
      <c r="BN143" s="140"/>
      <c r="BO143" s="139"/>
      <c r="BP143" s="139"/>
      <c r="BQ143" s="139"/>
      <c r="BR143" s="139"/>
      <c r="BS143" s="139"/>
      <c r="BT143" s="139"/>
      <c r="BU143" s="131"/>
      <c r="BV143" s="131"/>
      <c r="BW143" s="139"/>
      <c r="BX143" s="139"/>
      <c r="BY143" s="118"/>
      <c r="BZ143" s="120"/>
      <c r="CA143" s="120"/>
      <c r="CB143" s="140"/>
      <c r="CC143" s="131"/>
      <c r="CD143" s="131"/>
      <c r="CE143" s="131"/>
      <c r="CF143" s="141"/>
      <c r="CG143" s="140"/>
      <c r="CH143" s="120"/>
      <c r="CI143" s="120"/>
      <c r="CJ143" s="140"/>
      <c r="CK143" s="130"/>
      <c r="CL143" s="130"/>
      <c r="CM143" s="130"/>
      <c r="CN143" s="130"/>
      <c r="CO143" s="117"/>
      <c r="CP143" s="118"/>
      <c r="CQ143" s="351"/>
      <c r="CR143" s="351"/>
      <c r="CS143" s="351"/>
      <c r="CT143" s="119"/>
      <c r="CU143" s="119"/>
      <c r="CV143" s="119"/>
      <c r="CW143" s="120"/>
      <c r="CX143" s="120"/>
      <c r="CY143" s="120"/>
      <c r="CZ143" s="120"/>
      <c r="DA143" s="121"/>
      <c r="DB143" s="121"/>
      <c r="DC143" s="120"/>
      <c r="DD143" s="120"/>
      <c r="DE143" s="120"/>
      <c r="DF143" s="120"/>
      <c r="DG143" s="337"/>
      <c r="DH143" s="337"/>
      <c r="DI143" s="337"/>
      <c r="DJ143" s="282"/>
      <c r="DK143" s="282"/>
      <c r="DL143" s="121"/>
      <c r="DM143" s="121"/>
      <c r="DN143" s="121"/>
      <c r="DO143" s="122"/>
      <c r="DP143" s="123"/>
      <c r="DQ143" s="208"/>
      <c r="DR143" s="125"/>
      <c r="DS143" s="120"/>
      <c r="DT143" s="120"/>
      <c r="DU143" s="126"/>
      <c r="DV143" s="127"/>
      <c r="DW143" s="120"/>
      <c r="DX143" s="120"/>
      <c r="DY143" s="126"/>
      <c r="DZ143" s="127"/>
      <c r="EA143" s="120"/>
      <c r="EB143" s="120"/>
      <c r="EC143" s="128"/>
      <c r="ED143" s="128"/>
      <c r="EE143" s="128"/>
      <c r="EF143" s="128"/>
      <c r="EG143" s="128"/>
      <c r="EH143" s="128"/>
      <c r="EI143" s="129"/>
      <c r="EJ143" s="129"/>
      <c r="EK143" s="129"/>
      <c r="EL143" s="127"/>
      <c r="EM143" s="120"/>
      <c r="EN143" s="120"/>
      <c r="EO143" s="129"/>
      <c r="EP143" s="129"/>
      <c r="EQ143" s="129"/>
      <c r="ER143" s="130"/>
      <c r="ES143" s="130"/>
      <c r="ET143" s="130"/>
      <c r="EU143" s="130"/>
      <c r="EV143" s="130"/>
      <c r="EW143" s="131"/>
      <c r="EX143" s="131"/>
      <c r="EY143" s="120"/>
      <c r="EZ143" s="120"/>
      <c r="FA143" s="127"/>
      <c r="FB143" s="117"/>
      <c r="FC143" s="132"/>
      <c r="FD143" s="132"/>
      <c r="FE143" s="120"/>
      <c r="FF143" s="120"/>
      <c r="FG143" s="123"/>
      <c r="FH143" s="123"/>
      <c r="FI143" s="134"/>
      <c r="FJ143" s="117"/>
      <c r="FK143" s="117"/>
      <c r="FL143" s="289"/>
      <c r="FM143" s="117"/>
      <c r="FN143" s="120"/>
      <c r="FO143" s="120"/>
      <c r="FP143" s="120"/>
      <c r="FQ143" s="120"/>
      <c r="FR143" s="142">
        <v>42193</v>
      </c>
      <c r="FS143" s="143">
        <v>39172</v>
      </c>
      <c r="FT143" s="14"/>
      <c r="FU143" s="14"/>
      <c r="FV143" s="14"/>
      <c r="FW143" s="14"/>
      <c r="FX143" s="14"/>
      <c r="FY143" s="14"/>
      <c r="FZ143" s="14"/>
      <c r="GA143" s="14"/>
      <c r="GB143" s="14"/>
    </row>
    <row r="144" spans="1:184" s="7" customFormat="1" ht="14.25">
      <c r="A144" s="314">
        <v>141</v>
      </c>
      <c r="B144" s="104" t="s">
        <v>331</v>
      </c>
      <c r="C144" s="105" t="s">
        <v>110</v>
      </c>
      <c r="D144" s="106">
        <v>36709</v>
      </c>
      <c r="E144" s="107" t="s">
        <v>332</v>
      </c>
      <c r="F144" s="108" t="s">
        <v>333</v>
      </c>
      <c r="G144" s="176" t="s">
        <v>121</v>
      </c>
      <c r="H144" s="110">
        <f>YEAR(FR144-D144)</f>
        <v>1915</v>
      </c>
      <c r="I144" s="111">
        <f>SUM(H144-1900)</f>
        <v>15</v>
      </c>
      <c r="J144" s="111">
        <f>IF(I144&gt;30,"",I144)</f>
        <v>15</v>
      </c>
      <c r="K144" s="110" t="e">
        <f>AVERAGE(L144:M144)</f>
        <v>#DIV/0!</v>
      </c>
      <c r="L144" s="112" t="e">
        <f>SUM(P144/O144)</f>
        <v>#DIV/0!</v>
      </c>
      <c r="M144" s="113" t="e">
        <f>AVERAGE(Q144:Z144)</f>
        <v>#NUM!</v>
      </c>
      <c r="N144" s="113" t="str">
        <f>IF(O144&lt;10,"No","Yes")</f>
        <v>No</v>
      </c>
      <c r="O144" s="114">
        <f>COUNT(AB144:FQ144)</f>
        <v>0</v>
      </c>
      <c r="P144" s="115">
        <f>SUM(AB144:FQ144)</f>
        <v>0</v>
      </c>
      <c r="Q144" s="113" t="e">
        <f>SMALL(AB144:FQ144,1)</f>
        <v>#NUM!</v>
      </c>
      <c r="R144" s="113" t="e">
        <f>SMALL(AB144:FQ144,2)</f>
        <v>#NUM!</v>
      </c>
      <c r="S144" s="113" t="e">
        <f>SMALL(AB144:FQ144,3)</f>
        <v>#NUM!</v>
      </c>
      <c r="T144" s="113" t="e">
        <f>SMALL(AB144:FQ144,4)</f>
        <v>#NUM!</v>
      </c>
      <c r="U144" s="113" t="e">
        <f>SMALL(AB144:FQ144,5)</f>
        <v>#NUM!</v>
      </c>
      <c r="V144" s="113" t="e">
        <f>SMALL(AB144:FQ144,6)</f>
        <v>#NUM!</v>
      </c>
      <c r="W144" s="113" t="e">
        <f>SMALL(AB144:FQ144,7)</f>
        <v>#NUM!</v>
      </c>
      <c r="X144" s="113" t="e">
        <f>SMALL(AB144:FQ144,8)</f>
        <v>#NUM!</v>
      </c>
      <c r="Y144" s="113" t="e">
        <f>SMALL(AB144:FQ144,9)</f>
        <v>#NUM!</v>
      </c>
      <c r="Z144" s="113" t="e">
        <f>SMALL(AB144:FQ144,10)</f>
        <v>#NUM!</v>
      </c>
      <c r="AA144" s="116">
        <f>SUM(O144/28)</f>
        <v>0</v>
      </c>
      <c r="AB144" s="116"/>
      <c r="AC144" s="140"/>
      <c r="AD144" s="308"/>
      <c r="AE144" s="308"/>
      <c r="AF144" s="308"/>
      <c r="AG144" s="308"/>
      <c r="AH144" s="117"/>
      <c r="AI144" s="133"/>
      <c r="AJ144" s="308"/>
      <c r="AK144" s="308"/>
      <c r="AL144" s="308"/>
      <c r="AM144" s="308"/>
      <c r="AN144" s="308"/>
      <c r="AO144" s="120"/>
      <c r="AP144" s="120"/>
      <c r="AQ144" s="133"/>
      <c r="AR144" s="140"/>
      <c r="AS144" s="140"/>
      <c r="AT144" s="296"/>
      <c r="AU144" s="296"/>
      <c r="AV144" s="136"/>
      <c r="AW144" s="136"/>
      <c r="AX144" s="136"/>
      <c r="AY144" s="139"/>
      <c r="AZ144" s="139"/>
      <c r="BA144" s="135"/>
      <c r="BB144" s="135"/>
      <c r="BC144" s="138"/>
      <c r="BD144" s="138"/>
      <c r="BE144" s="138"/>
      <c r="BF144" s="138"/>
      <c r="BG144" s="137"/>
      <c r="BH144" s="137"/>
      <c r="BI144" s="296"/>
      <c r="BJ144" s="296"/>
      <c r="BK144" s="296"/>
      <c r="BL144" s="296"/>
      <c r="BM144" s="296"/>
      <c r="BN144" s="140"/>
      <c r="BO144" s="139"/>
      <c r="BP144" s="139"/>
      <c r="BQ144" s="139"/>
      <c r="BR144" s="139"/>
      <c r="BS144" s="139"/>
      <c r="BT144" s="139"/>
      <c r="BU144" s="131"/>
      <c r="BV144" s="131"/>
      <c r="BW144" s="139"/>
      <c r="BX144" s="139"/>
      <c r="BY144" s="118"/>
      <c r="BZ144" s="120"/>
      <c r="CA144" s="120"/>
      <c r="CB144" s="140"/>
      <c r="CC144" s="131"/>
      <c r="CD144" s="131"/>
      <c r="CE144" s="131"/>
      <c r="CF144" s="141"/>
      <c r="CG144" s="140"/>
      <c r="CH144" s="120"/>
      <c r="CI144" s="120"/>
      <c r="CJ144" s="140"/>
      <c r="CK144" s="130"/>
      <c r="CL144" s="130"/>
      <c r="CM144" s="130"/>
      <c r="CN144" s="130"/>
      <c r="CO144" s="117"/>
      <c r="CP144" s="118"/>
      <c r="CQ144" s="351"/>
      <c r="CR144" s="351"/>
      <c r="CS144" s="351"/>
      <c r="CT144" s="119"/>
      <c r="CU144" s="119"/>
      <c r="CV144" s="119"/>
      <c r="CW144" s="120"/>
      <c r="CX144" s="120"/>
      <c r="CY144" s="120"/>
      <c r="CZ144" s="120"/>
      <c r="DA144" s="121"/>
      <c r="DB144" s="121"/>
      <c r="DC144" s="120"/>
      <c r="DD144" s="120"/>
      <c r="DE144" s="120"/>
      <c r="DF144" s="120"/>
      <c r="DG144" s="337"/>
      <c r="DH144" s="337"/>
      <c r="DI144" s="337"/>
      <c r="DJ144" s="282"/>
      <c r="DK144" s="282"/>
      <c r="DL144" s="121"/>
      <c r="DM144" s="121"/>
      <c r="DN144" s="121"/>
      <c r="DO144" s="122"/>
      <c r="DP144" s="123"/>
      <c r="DQ144" s="124"/>
      <c r="DR144" s="125"/>
      <c r="DS144" s="120"/>
      <c r="DT144" s="120"/>
      <c r="DU144" s="126"/>
      <c r="DV144" s="127"/>
      <c r="DW144" s="120"/>
      <c r="DX144" s="120"/>
      <c r="DY144" s="126"/>
      <c r="DZ144" s="127"/>
      <c r="EA144" s="120"/>
      <c r="EB144" s="120"/>
      <c r="EC144" s="128"/>
      <c r="ED144" s="128"/>
      <c r="EE144" s="128"/>
      <c r="EF144" s="128"/>
      <c r="EG144" s="128"/>
      <c r="EH144" s="128"/>
      <c r="EI144" s="129"/>
      <c r="EJ144" s="129"/>
      <c r="EK144" s="129"/>
      <c r="EL144" s="127"/>
      <c r="EM144" s="120"/>
      <c r="EN144" s="120"/>
      <c r="EO144" s="129"/>
      <c r="EP144" s="129"/>
      <c r="EQ144" s="129"/>
      <c r="ER144" s="130"/>
      <c r="ES144" s="130"/>
      <c r="ET144" s="130"/>
      <c r="EU144" s="130"/>
      <c r="EV144" s="130"/>
      <c r="EW144" s="131"/>
      <c r="EX144" s="131"/>
      <c r="EY144" s="120"/>
      <c r="EZ144" s="120"/>
      <c r="FA144" s="127"/>
      <c r="FB144" s="117"/>
      <c r="FC144" s="242"/>
      <c r="FD144" s="242"/>
      <c r="FE144" s="120"/>
      <c r="FF144" s="120"/>
      <c r="FG144" s="123"/>
      <c r="FH144" s="123"/>
      <c r="FI144" s="134"/>
      <c r="FJ144" s="117"/>
      <c r="FK144" s="117"/>
      <c r="FL144" s="289"/>
      <c r="FM144" s="117"/>
      <c r="FN144" s="120"/>
      <c r="FO144" s="120"/>
      <c r="FP144" s="120"/>
      <c r="FQ144" s="120"/>
      <c r="FR144" s="142">
        <v>42193</v>
      </c>
      <c r="FS144" s="143">
        <v>39172</v>
      </c>
      <c r="FT144" s="14"/>
      <c r="FU144" s="14"/>
      <c r="FV144" s="14"/>
      <c r="FW144" s="14"/>
      <c r="FX144" s="14"/>
      <c r="FY144" s="14"/>
      <c r="FZ144" s="14"/>
      <c r="GA144" s="14"/>
      <c r="GB144" s="14"/>
    </row>
    <row r="145" spans="1:184" s="8" customFormat="1" ht="14.25">
      <c r="A145" s="314">
        <v>142</v>
      </c>
      <c r="B145" s="239" t="s">
        <v>223</v>
      </c>
      <c r="C145" s="348" t="s">
        <v>99</v>
      </c>
      <c r="D145" s="253">
        <v>35835</v>
      </c>
      <c r="E145" s="225">
        <v>829280864</v>
      </c>
      <c r="F145" s="108" t="s">
        <v>229</v>
      </c>
      <c r="G145" s="354" t="s">
        <v>7</v>
      </c>
      <c r="H145" s="110">
        <f>YEAR(FR145-D145)</f>
        <v>1917</v>
      </c>
      <c r="I145" s="111">
        <f>SUM(H145-1900)</f>
        <v>17</v>
      </c>
      <c r="J145" s="111">
        <f>IF(I145&gt;30,"",I145)</f>
        <v>17</v>
      </c>
      <c r="K145" s="110" t="e">
        <f>AVERAGE(L145:M145)</f>
        <v>#DIV/0!</v>
      </c>
      <c r="L145" s="112" t="e">
        <f>SUM(P145/O145)</f>
        <v>#DIV/0!</v>
      </c>
      <c r="M145" s="113" t="e">
        <f>AVERAGE(Q145:Z145)</f>
        <v>#NUM!</v>
      </c>
      <c r="N145" s="113" t="str">
        <f>IF(O145&lt;10,"No","Yes")</f>
        <v>No</v>
      </c>
      <c r="O145" s="114">
        <f>COUNT(AB145:FQ145)</f>
        <v>0</v>
      </c>
      <c r="P145" s="115">
        <f>SUM(AB145:FQ145)</f>
        <v>0</v>
      </c>
      <c r="Q145" s="113" t="e">
        <f>SMALL(AB145:FQ145,1)</f>
        <v>#NUM!</v>
      </c>
      <c r="R145" s="113" t="e">
        <f>SMALL(AB145:FQ145,2)</f>
        <v>#NUM!</v>
      </c>
      <c r="S145" s="113" t="e">
        <f>SMALL(AB145:FQ145,3)</f>
        <v>#NUM!</v>
      </c>
      <c r="T145" s="113" t="e">
        <f>SMALL(AB145:FQ145,4)</f>
        <v>#NUM!</v>
      </c>
      <c r="U145" s="113" t="e">
        <f>SMALL(AB145:FQ145,5)</f>
        <v>#NUM!</v>
      </c>
      <c r="V145" s="113" t="e">
        <f>SMALL(AB145:FQ145,6)</f>
        <v>#NUM!</v>
      </c>
      <c r="W145" s="113" t="e">
        <f>SMALL(AB145:FQ145,7)</f>
        <v>#NUM!</v>
      </c>
      <c r="X145" s="113" t="e">
        <f>SMALL(AB145:FQ145,8)</f>
        <v>#NUM!</v>
      </c>
      <c r="Y145" s="113" t="e">
        <f>SMALL(AB145:FQ145,9)</f>
        <v>#NUM!</v>
      </c>
      <c r="Z145" s="113" t="e">
        <f>SMALL(AB145:FQ145,10)</f>
        <v>#NUM!</v>
      </c>
      <c r="AA145" s="116">
        <f>SUM(O145/28)</f>
        <v>0</v>
      </c>
      <c r="AB145" s="116"/>
      <c r="AC145" s="227"/>
      <c r="AD145" s="308"/>
      <c r="AE145" s="308"/>
      <c r="AF145" s="308"/>
      <c r="AG145" s="308"/>
      <c r="AH145" s="200"/>
      <c r="AI145" s="200"/>
      <c r="AJ145" s="308"/>
      <c r="AK145" s="308"/>
      <c r="AL145" s="308"/>
      <c r="AM145" s="308"/>
      <c r="AN145" s="308"/>
      <c r="AO145" s="201"/>
      <c r="AP145" s="201"/>
      <c r="AQ145" s="200"/>
      <c r="AR145" s="227"/>
      <c r="AS145" s="227"/>
      <c r="AT145" s="296"/>
      <c r="AU145" s="296"/>
      <c r="AV145" s="136"/>
      <c r="AW145" s="136"/>
      <c r="AX145" s="136"/>
      <c r="AY145" s="139"/>
      <c r="AZ145" s="139"/>
      <c r="BA145" s="135"/>
      <c r="BB145" s="135"/>
      <c r="BC145" s="138"/>
      <c r="BD145" s="138"/>
      <c r="BE145" s="138"/>
      <c r="BF145" s="138"/>
      <c r="BG145" s="137"/>
      <c r="BH145" s="137"/>
      <c r="BI145" s="296"/>
      <c r="BJ145" s="296"/>
      <c r="BK145" s="296"/>
      <c r="BL145" s="296"/>
      <c r="BM145" s="296"/>
      <c r="BN145" s="227"/>
      <c r="BO145" s="139"/>
      <c r="BP145" s="139"/>
      <c r="BQ145" s="139"/>
      <c r="BR145" s="139"/>
      <c r="BS145" s="139"/>
      <c r="BT145" s="139"/>
      <c r="BU145" s="235"/>
      <c r="BV145" s="235"/>
      <c r="BW145" s="139"/>
      <c r="BX145" s="139"/>
      <c r="BY145" s="200"/>
      <c r="BZ145" s="201"/>
      <c r="CA145" s="201"/>
      <c r="CB145" s="227"/>
      <c r="CC145" s="235"/>
      <c r="CD145" s="235"/>
      <c r="CE145" s="235"/>
      <c r="CF145" s="237"/>
      <c r="CG145" s="227"/>
      <c r="CH145" s="201"/>
      <c r="CI145" s="201"/>
      <c r="CJ145" s="227"/>
      <c r="CK145" s="234"/>
      <c r="CL145" s="234"/>
      <c r="CM145" s="234"/>
      <c r="CN145" s="234"/>
      <c r="CO145" s="200"/>
      <c r="CP145" s="200"/>
      <c r="CQ145" s="235"/>
      <c r="CR145" s="235"/>
      <c r="CS145" s="235"/>
      <c r="CT145" s="226"/>
      <c r="CU145" s="226"/>
      <c r="CV145" s="226"/>
      <c r="CW145" s="201"/>
      <c r="CX145" s="201"/>
      <c r="CY145" s="201"/>
      <c r="CZ145" s="201"/>
      <c r="DA145" s="121"/>
      <c r="DB145" s="121"/>
      <c r="DC145" s="201"/>
      <c r="DD145" s="201"/>
      <c r="DE145" s="201"/>
      <c r="DF145" s="201"/>
      <c r="DG145" s="342"/>
      <c r="DH145" s="342"/>
      <c r="DI145" s="342"/>
      <c r="DJ145" s="231"/>
      <c r="DK145" s="231"/>
      <c r="DL145" s="121"/>
      <c r="DM145" s="121"/>
      <c r="DN145" s="121"/>
      <c r="DO145" s="229"/>
      <c r="DP145" s="230"/>
      <c r="DQ145" s="254"/>
      <c r="DR145" s="254"/>
      <c r="DS145" s="201"/>
      <c r="DT145" s="201"/>
      <c r="DU145" s="231"/>
      <c r="DV145" s="200"/>
      <c r="DW145" s="201"/>
      <c r="DX145" s="201"/>
      <c r="DY145" s="231"/>
      <c r="DZ145" s="200"/>
      <c r="EA145" s="201"/>
      <c r="EB145" s="201"/>
      <c r="EC145" s="232"/>
      <c r="ED145" s="232"/>
      <c r="EE145" s="232"/>
      <c r="EF145" s="232"/>
      <c r="EG145" s="232"/>
      <c r="EH145" s="232"/>
      <c r="EI145" s="233"/>
      <c r="EJ145" s="233"/>
      <c r="EK145" s="233"/>
      <c r="EL145" s="200"/>
      <c r="EM145" s="201"/>
      <c r="EN145" s="201"/>
      <c r="EO145" s="233"/>
      <c r="EP145" s="233"/>
      <c r="EQ145" s="233"/>
      <c r="ER145" s="234"/>
      <c r="ES145" s="234"/>
      <c r="ET145" s="234"/>
      <c r="EU145" s="234"/>
      <c r="EV145" s="234"/>
      <c r="EW145" s="235"/>
      <c r="EX145" s="235"/>
      <c r="EY145" s="201"/>
      <c r="EZ145" s="201"/>
      <c r="FA145" s="200"/>
      <c r="FB145" s="200"/>
      <c r="FC145" s="132"/>
      <c r="FD145" s="132"/>
      <c r="FE145" s="201"/>
      <c r="FF145" s="201"/>
      <c r="FG145" s="230"/>
      <c r="FH145" s="230"/>
      <c r="FI145" s="236"/>
      <c r="FJ145" s="200"/>
      <c r="FK145" s="200"/>
      <c r="FL145" s="292"/>
      <c r="FM145" s="200"/>
      <c r="FN145" s="201"/>
      <c r="FO145" s="201"/>
      <c r="FP145" s="181"/>
      <c r="FQ145" s="181"/>
      <c r="FR145" s="142">
        <v>42193</v>
      </c>
      <c r="FS145" s="143">
        <v>39172</v>
      </c>
      <c r="FT145" s="16"/>
      <c r="FU145" s="16"/>
      <c r="FV145" s="16"/>
      <c r="FW145" s="16"/>
      <c r="FX145" s="16"/>
      <c r="FY145" s="16"/>
      <c r="FZ145" s="16"/>
      <c r="GA145" s="16"/>
      <c r="GB145" s="16"/>
    </row>
    <row r="146" spans="1:184" s="7" customFormat="1" ht="14.25">
      <c r="A146" s="314">
        <v>143</v>
      </c>
      <c r="B146" s="334" t="s">
        <v>407</v>
      </c>
      <c r="C146" s="145" t="s">
        <v>106</v>
      </c>
      <c r="D146" s="106">
        <v>35796</v>
      </c>
      <c r="E146" s="147" t="s">
        <v>260</v>
      </c>
      <c r="F146" s="108" t="s">
        <v>261</v>
      </c>
      <c r="G146" s="176" t="s">
        <v>8</v>
      </c>
      <c r="H146" s="110">
        <f>YEAR(FR146-D146)</f>
        <v>1917</v>
      </c>
      <c r="I146" s="111">
        <f>SUM(H146-1900)</f>
        <v>17</v>
      </c>
      <c r="J146" s="111">
        <f>IF(I146&gt;30,"",I146)</f>
        <v>17</v>
      </c>
      <c r="K146" s="110" t="e">
        <f>AVERAGE(L146:M146)</f>
        <v>#DIV/0!</v>
      </c>
      <c r="L146" s="112" t="e">
        <f>SUM(P146/O146)</f>
        <v>#DIV/0!</v>
      </c>
      <c r="M146" s="113" t="e">
        <f>AVERAGE(Q146:Z146)</f>
        <v>#NUM!</v>
      </c>
      <c r="N146" s="113" t="str">
        <f>IF(O146&lt;10,"No","Yes")</f>
        <v>No</v>
      </c>
      <c r="O146" s="114">
        <f>COUNT(AB146:FQ146)</f>
        <v>0</v>
      </c>
      <c r="P146" s="115">
        <f>SUM(AB146:FQ146)</f>
        <v>0</v>
      </c>
      <c r="Q146" s="113" t="e">
        <f>SMALL(AB146:FQ146,1)</f>
        <v>#NUM!</v>
      </c>
      <c r="R146" s="113" t="e">
        <f>SMALL(AB146:FQ146,2)</f>
        <v>#NUM!</v>
      </c>
      <c r="S146" s="113" t="e">
        <f>SMALL(AB146:FQ146,3)</f>
        <v>#NUM!</v>
      </c>
      <c r="T146" s="113" t="e">
        <f>SMALL(AB146:FQ146,4)</f>
        <v>#NUM!</v>
      </c>
      <c r="U146" s="113" t="e">
        <f>SMALL(AB146:FQ146,5)</f>
        <v>#NUM!</v>
      </c>
      <c r="V146" s="113" t="e">
        <f>SMALL(AB146:FQ146,6)</f>
        <v>#NUM!</v>
      </c>
      <c r="W146" s="113" t="e">
        <f>SMALL(AB146:FQ146,7)</f>
        <v>#NUM!</v>
      </c>
      <c r="X146" s="113" t="e">
        <f>SMALL(AB146:FQ146,8)</f>
        <v>#NUM!</v>
      </c>
      <c r="Y146" s="113" t="e">
        <f>SMALL(AB146:FQ146,9)</f>
        <v>#NUM!</v>
      </c>
      <c r="Z146" s="113" t="e">
        <f>SMALL(AB146:FQ146,10)</f>
        <v>#NUM!</v>
      </c>
      <c r="AA146" s="116">
        <f>SUM(O146/28)</f>
        <v>0</v>
      </c>
      <c r="AB146" s="116"/>
      <c r="AC146" s="182"/>
      <c r="AD146" s="308"/>
      <c r="AE146" s="308"/>
      <c r="AF146" s="308"/>
      <c r="AG146" s="308"/>
      <c r="AH146" s="179"/>
      <c r="AI146" s="179"/>
      <c r="AJ146" s="308"/>
      <c r="AK146" s="308"/>
      <c r="AL146" s="308"/>
      <c r="AM146" s="308"/>
      <c r="AN146" s="308"/>
      <c r="AO146" s="181"/>
      <c r="AP146" s="181"/>
      <c r="AQ146" s="179"/>
      <c r="AR146" s="182"/>
      <c r="AS146" s="182"/>
      <c r="AT146" s="296"/>
      <c r="AU146" s="296"/>
      <c r="AV146" s="136"/>
      <c r="AW146" s="136"/>
      <c r="AX146" s="136"/>
      <c r="AY146" s="139"/>
      <c r="AZ146" s="139"/>
      <c r="BA146" s="135"/>
      <c r="BB146" s="135"/>
      <c r="BC146" s="138"/>
      <c r="BD146" s="138"/>
      <c r="BE146" s="138"/>
      <c r="BF146" s="138"/>
      <c r="BG146" s="137"/>
      <c r="BH146" s="137"/>
      <c r="BI146" s="296"/>
      <c r="BJ146" s="296"/>
      <c r="BK146" s="296"/>
      <c r="BL146" s="296"/>
      <c r="BM146" s="296"/>
      <c r="BN146" s="182"/>
      <c r="BO146" s="139"/>
      <c r="BP146" s="139"/>
      <c r="BQ146" s="139"/>
      <c r="BR146" s="139"/>
      <c r="BS146" s="139"/>
      <c r="BT146" s="139"/>
      <c r="BU146" s="191"/>
      <c r="BV146" s="191"/>
      <c r="BW146" s="139"/>
      <c r="BX146" s="139"/>
      <c r="BY146" s="179"/>
      <c r="BZ146" s="181"/>
      <c r="CA146" s="181"/>
      <c r="CB146" s="182"/>
      <c r="CC146" s="191"/>
      <c r="CD146" s="191"/>
      <c r="CE146" s="191"/>
      <c r="CF146" s="193"/>
      <c r="CG146" s="182"/>
      <c r="CH146" s="181"/>
      <c r="CI146" s="181"/>
      <c r="CJ146" s="182"/>
      <c r="CK146" s="190"/>
      <c r="CL146" s="190"/>
      <c r="CM146" s="190"/>
      <c r="CN146" s="190"/>
      <c r="CO146" s="179"/>
      <c r="CP146" s="179"/>
      <c r="CQ146" s="191"/>
      <c r="CR146" s="191"/>
      <c r="CS146" s="191"/>
      <c r="CT146" s="180"/>
      <c r="CU146" s="180"/>
      <c r="CV146" s="180"/>
      <c r="CW146" s="181"/>
      <c r="CX146" s="181"/>
      <c r="CY146" s="181"/>
      <c r="CZ146" s="181"/>
      <c r="DA146" s="121"/>
      <c r="DB146" s="121"/>
      <c r="DC146" s="181"/>
      <c r="DD146" s="181"/>
      <c r="DE146" s="181"/>
      <c r="DF146" s="181"/>
      <c r="DG146" s="338"/>
      <c r="DH146" s="338"/>
      <c r="DI146" s="338"/>
      <c r="DJ146" s="187"/>
      <c r="DK146" s="187"/>
      <c r="DL146" s="121"/>
      <c r="DM146" s="121"/>
      <c r="DN146" s="121"/>
      <c r="DO146" s="183"/>
      <c r="DP146" s="184"/>
      <c r="DQ146" s="185"/>
      <c r="DR146" s="186"/>
      <c r="DS146" s="181"/>
      <c r="DT146" s="181"/>
      <c r="DU146" s="187"/>
      <c r="DV146" s="179"/>
      <c r="DW146" s="181"/>
      <c r="DX146" s="181"/>
      <c r="DY146" s="187"/>
      <c r="DZ146" s="179"/>
      <c r="EA146" s="181"/>
      <c r="EB146" s="181"/>
      <c r="EC146" s="188"/>
      <c r="ED146" s="188"/>
      <c r="EE146" s="188"/>
      <c r="EF146" s="188"/>
      <c r="EG146" s="188"/>
      <c r="EH146" s="188"/>
      <c r="EI146" s="189"/>
      <c r="EJ146" s="189"/>
      <c r="EK146" s="189"/>
      <c r="EL146" s="179"/>
      <c r="EM146" s="181"/>
      <c r="EN146" s="181"/>
      <c r="EO146" s="189"/>
      <c r="EP146" s="189"/>
      <c r="EQ146" s="189"/>
      <c r="ER146" s="190"/>
      <c r="ES146" s="190"/>
      <c r="ET146" s="190"/>
      <c r="EU146" s="190"/>
      <c r="EV146" s="190"/>
      <c r="EW146" s="191"/>
      <c r="EX146" s="191"/>
      <c r="EY146" s="181"/>
      <c r="EZ146" s="181"/>
      <c r="FA146" s="179"/>
      <c r="FB146" s="179"/>
      <c r="FC146" s="132"/>
      <c r="FD146" s="132"/>
      <c r="FE146" s="181"/>
      <c r="FF146" s="181"/>
      <c r="FG146" s="184"/>
      <c r="FH146" s="184"/>
      <c r="FI146" s="192"/>
      <c r="FJ146" s="179"/>
      <c r="FK146" s="179"/>
      <c r="FL146" s="291"/>
      <c r="FM146" s="179"/>
      <c r="FN146" s="181"/>
      <c r="FO146" s="181"/>
      <c r="FP146" s="120"/>
      <c r="FQ146" s="120"/>
      <c r="FR146" s="142">
        <v>42193</v>
      </c>
      <c r="FS146" s="143">
        <v>39172</v>
      </c>
      <c r="FT146" s="14"/>
      <c r="FU146" s="14"/>
      <c r="FV146" s="14"/>
      <c r="FW146" s="14"/>
      <c r="FX146" s="14"/>
      <c r="FY146" s="14"/>
      <c r="FZ146" s="14"/>
      <c r="GA146" s="14"/>
      <c r="GB146" s="14"/>
    </row>
    <row r="147" spans="1:184" s="7" customFormat="1" ht="14.25">
      <c r="A147" s="314">
        <v>144</v>
      </c>
      <c r="B147" s="264" t="s">
        <v>327</v>
      </c>
      <c r="C147" s="265" t="s">
        <v>117</v>
      </c>
      <c r="D147" s="106">
        <v>38393</v>
      </c>
      <c r="E147" s="107" t="s">
        <v>328</v>
      </c>
      <c r="F147" s="108" t="s">
        <v>329</v>
      </c>
      <c r="G147" s="176" t="s">
        <v>71</v>
      </c>
      <c r="H147" s="110">
        <f>YEAR(FR147-D147)</f>
        <v>1910</v>
      </c>
      <c r="I147" s="111">
        <f>SUM(H147-1900)</f>
        <v>10</v>
      </c>
      <c r="J147" s="111">
        <f>IF(I147&gt;30,"",I147)</f>
        <v>10</v>
      </c>
      <c r="K147" s="110" t="e">
        <f>AVERAGE(L147:M147)</f>
        <v>#DIV/0!</v>
      </c>
      <c r="L147" s="112" t="e">
        <f>SUM(P147/O147)</f>
        <v>#DIV/0!</v>
      </c>
      <c r="M147" s="113" t="e">
        <f>AVERAGE(Q147:V147)</f>
        <v>#NUM!</v>
      </c>
      <c r="N147" s="113" t="str">
        <f>IF(O147&lt;6,"No","Yes")</f>
        <v>No</v>
      </c>
      <c r="O147" s="114">
        <f>COUNT(AB147:FQ147)</f>
        <v>0</v>
      </c>
      <c r="P147" s="115">
        <f>SUM(AB147:FQ147)</f>
        <v>0</v>
      </c>
      <c r="Q147" s="113" t="e">
        <f>SMALL(AB147:FQ147,1)</f>
        <v>#NUM!</v>
      </c>
      <c r="R147" s="113" t="e">
        <f>SMALL(AB147:FQ147,2)</f>
        <v>#NUM!</v>
      </c>
      <c r="S147" s="113" t="e">
        <f>SMALL(AB147:FQ147,3)</f>
        <v>#NUM!</v>
      </c>
      <c r="T147" s="113" t="e">
        <f>SMALL(AB147:FQ147,4)</f>
        <v>#NUM!</v>
      </c>
      <c r="U147" s="113" t="e">
        <f>SMALL(AB147:FQ147,5)</f>
        <v>#NUM!</v>
      </c>
      <c r="V147" s="113" t="e">
        <f>SMALL(AB147:FQ147,6)</f>
        <v>#NUM!</v>
      </c>
      <c r="W147" s="113" t="e">
        <f>SMALL(AB147:FQ147,7)</f>
        <v>#NUM!</v>
      </c>
      <c r="X147" s="113" t="e">
        <f>SMALL(AB147:FQ147,8)</f>
        <v>#NUM!</v>
      </c>
      <c r="Y147" s="113" t="e">
        <f>SMALL(AB147:FQ147,9)</f>
        <v>#NUM!</v>
      </c>
      <c r="Z147" s="113" t="e">
        <f>SMALL(AB147:FQ147,10)</f>
        <v>#NUM!</v>
      </c>
      <c r="AA147" s="116">
        <f>SUM(O147/28)</f>
        <v>0</v>
      </c>
      <c r="AB147" s="116"/>
      <c r="AC147" s="140"/>
      <c r="AD147" s="308"/>
      <c r="AE147" s="308"/>
      <c r="AF147" s="308"/>
      <c r="AG147" s="308"/>
      <c r="AH147" s="117"/>
      <c r="AI147" s="133"/>
      <c r="AJ147" s="308"/>
      <c r="AK147" s="308"/>
      <c r="AL147" s="308"/>
      <c r="AM147" s="308"/>
      <c r="AN147" s="308"/>
      <c r="AO147" s="120"/>
      <c r="AP147" s="120"/>
      <c r="AQ147" s="133"/>
      <c r="AR147" s="140"/>
      <c r="AS147" s="140"/>
      <c r="AT147" s="296"/>
      <c r="AU147" s="296"/>
      <c r="AV147" s="136"/>
      <c r="AW147" s="136"/>
      <c r="AX147" s="136"/>
      <c r="AY147" s="139"/>
      <c r="AZ147" s="139"/>
      <c r="BA147" s="135"/>
      <c r="BB147" s="135"/>
      <c r="BC147" s="138"/>
      <c r="BD147" s="138"/>
      <c r="BE147" s="138"/>
      <c r="BF147" s="138"/>
      <c r="BG147" s="137"/>
      <c r="BH147" s="137"/>
      <c r="BI147" s="296"/>
      <c r="BJ147" s="296"/>
      <c r="BK147" s="296"/>
      <c r="BL147" s="296"/>
      <c r="BM147" s="296"/>
      <c r="BN147" s="140"/>
      <c r="BO147" s="139"/>
      <c r="BP147" s="139"/>
      <c r="BQ147" s="139"/>
      <c r="BR147" s="139"/>
      <c r="BS147" s="139"/>
      <c r="BT147" s="139"/>
      <c r="BU147" s="131"/>
      <c r="BV147" s="131"/>
      <c r="BW147" s="139"/>
      <c r="BX147" s="139"/>
      <c r="BY147" s="118"/>
      <c r="BZ147" s="120"/>
      <c r="CA147" s="120"/>
      <c r="CB147" s="140"/>
      <c r="CC147" s="131"/>
      <c r="CD147" s="131"/>
      <c r="CE147" s="131"/>
      <c r="CF147" s="141"/>
      <c r="CG147" s="140"/>
      <c r="CH147" s="120"/>
      <c r="CI147" s="120"/>
      <c r="CJ147" s="140"/>
      <c r="CK147" s="130"/>
      <c r="CL147" s="130"/>
      <c r="CM147" s="130"/>
      <c r="CN147" s="130"/>
      <c r="CO147" s="117"/>
      <c r="CP147" s="118"/>
      <c r="CQ147" s="351"/>
      <c r="CR147" s="351"/>
      <c r="CS147" s="351"/>
      <c r="CT147" s="119"/>
      <c r="CU147" s="119"/>
      <c r="CV147" s="119"/>
      <c r="CW147" s="120"/>
      <c r="CX147" s="120"/>
      <c r="CY147" s="120"/>
      <c r="CZ147" s="120"/>
      <c r="DA147" s="121"/>
      <c r="DB147" s="121"/>
      <c r="DC147" s="120"/>
      <c r="DD147" s="120"/>
      <c r="DE147" s="120"/>
      <c r="DF147" s="120"/>
      <c r="DG147" s="337"/>
      <c r="DH147" s="337"/>
      <c r="DI147" s="337"/>
      <c r="DJ147" s="282"/>
      <c r="DK147" s="282"/>
      <c r="DL147" s="121"/>
      <c r="DM147" s="121"/>
      <c r="DN147" s="121"/>
      <c r="DO147" s="122"/>
      <c r="DP147" s="123"/>
      <c r="DQ147" s="124"/>
      <c r="DR147" s="125"/>
      <c r="DS147" s="120"/>
      <c r="DT147" s="120"/>
      <c r="DU147" s="126"/>
      <c r="DV147" s="127"/>
      <c r="DW147" s="120"/>
      <c r="DX147" s="120"/>
      <c r="DY147" s="126"/>
      <c r="DZ147" s="127"/>
      <c r="EA147" s="120"/>
      <c r="EB147" s="120"/>
      <c r="EC147" s="128"/>
      <c r="ED147" s="128"/>
      <c r="EE147" s="128"/>
      <c r="EF147" s="128"/>
      <c r="EG147" s="128"/>
      <c r="EH147" s="128"/>
      <c r="EI147" s="129"/>
      <c r="EJ147" s="129"/>
      <c r="EK147" s="129"/>
      <c r="EL147" s="127"/>
      <c r="EM147" s="120"/>
      <c r="EN147" s="120"/>
      <c r="EO147" s="129"/>
      <c r="EP147" s="129"/>
      <c r="EQ147" s="129"/>
      <c r="ER147" s="130"/>
      <c r="ES147" s="130"/>
      <c r="ET147" s="130"/>
      <c r="EU147" s="130"/>
      <c r="EV147" s="130"/>
      <c r="EW147" s="131"/>
      <c r="EX147" s="131"/>
      <c r="EY147" s="120"/>
      <c r="EZ147" s="120"/>
      <c r="FA147" s="127"/>
      <c r="FB147" s="117"/>
      <c r="FC147" s="242"/>
      <c r="FD147" s="242"/>
      <c r="FE147" s="120"/>
      <c r="FF147" s="120"/>
      <c r="FG147" s="123"/>
      <c r="FH147" s="123"/>
      <c r="FI147" s="134"/>
      <c r="FJ147" s="117"/>
      <c r="FK147" s="117"/>
      <c r="FL147" s="289"/>
      <c r="FM147" s="117"/>
      <c r="FN147" s="120"/>
      <c r="FO147" s="120"/>
      <c r="FP147" s="120"/>
      <c r="FQ147" s="120"/>
      <c r="FR147" s="142">
        <v>42193</v>
      </c>
      <c r="FS147" s="143">
        <v>39172</v>
      </c>
      <c r="FT147" s="14"/>
      <c r="FU147" s="14"/>
      <c r="FV147" s="14"/>
      <c r="FW147" s="14"/>
      <c r="FX147" s="14"/>
      <c r="FY147" s="14"/>
      <c r="FZ147" s="14"/>
      <c r="GA147" s="14"/>
      <c r="GB147" s="14"/>
    </row>
    <row r="148" spans="1:184" s="7" customFormat="1" ht="14.25">
      <c r="A148" s="314">
        <v>145</v>
      </c>
      <c r="B148" s="212" t="s">
        <v>211</v>
      </c>
      <c r="C148" s="224" t="s">
        <v>206</v>
      </c>
      <c r="D148" s="106">
        <v>37658</v>
      </c>
      <c r="E148" s="199" t="s">
        <v>388</v>
      </c>
      <c r="F148" s="108" t="s">
        <v>212</v>
      </c>
      <c r="G148" s="354" t="s">
        <v>71</v>
      </c>
      <c r="H148" s="110">
        <f>YEAR(FR148-D148)</f>
        <v>1912</v>
      </c>
      <c r="I148" s="111">
        <f>SUM(H148-1900)</f>
        <v>12</v>
      </c>
      <c r="J148" s="111">
        <f>IF(I148&gt;30,"",I148)</f>
        <v>12</v>
      </c>
      <c r="K148" s="110" t="e">
        <f>AVERAGE(L148:M148)</f>
        <v>#DIV/0!</v>
      </c>
      <c r="L148" s="112" t="e">
        <f>SUM(P148/O148)</f>
        <v>#DIV/0!</v>
      </c>
      <c r="M148" s="113" t="e">
        <f>AVERAGE(Q148:V148)</f>
        <v>#NUM!</v>
      </c>
      <c r="N148" s="113" t="str">
        <f>IF(O148&lt;6,"No","Yes")</f>
        <v>No</v>
      </c>
      <c r="O148" s="114">
        <f>COUNT(AB148:FQ148)</f>
        <v>0</v>
      </c>
      <c r="P148" s="115">
        <f>SUM(AB148:FQ148)</f>
        <v>0</v>
      </c>
      <c r="Q148" s="113" t="e">
        <f>SMALL(AB148:FQ148,1)</f>
        <v>#NUM!</v>
      </c>
      <c r="R148" s="113" t="e">
        <f>SMALL(AB148:FQ148,2)</f>
        <v>#NUM!</v>
      </c>
      <c r="S148" s="113" t="e">
        <f>SMALL(AB148:FQ148,3)</f>
        <v>#NUM!</v>
      </c>
      <c r="T148" s="113" t="e">
        <f>SMALL(AB148:FQ148,4)</f>
        <v>#NUM!</v>
      </c>
      <c r="U148" s="113" t="e">
        <f>SMALL(AB148:FQ148,5)</f>
        <v>#NUM!</v>
      </c>
      <c r="V148" s="113" t="e">
        <f>SMALL(AB148:FQ148,6)</f>
        <v>#NUM!</v>
      </c>
      <c r="W148" s="113" t="e">
        <f>SMALL(AB148:FQ148,7)</f>
        <v>#NUM!</v>
      </c>
      <c r="X148" s="113" t="e">
        <f>SMALL(AB148:FQ148,8)</f>
        <v>#NUM!</v>
      </c>
      <c r="Y148" s="113" t="e">
        <f>SMALL(AB148:FQ148,9)</f>
        <v>#NUM!</v>
      </c>
      <c r="Z148" s="113" t="e">
        <f>SMALL(AB148:FQ148,10)</f>
        <v>#NUM!</v>
      </c>
      <c r="AA148" s="116">
        <f>SUM(O148/28)</f>
        <v>0</v>
      </c>
      <c r="AB148" s="116"/>
      <c r="AC148" s="227"/>
      <c r="AD148" s="308"/>
      <c r="AE148" s="308"/>
      <c r="AF148" s="308"/>
      <c r="AG148" s="308"/>
      <c r="AH148" s="200"/>
      <c r="AI148" s="200"/>
      <c r="AJ148" s="308"/>
      <c r="AK148" s="308"/>
      <c r="AL148" s="308"/>
      <c r="AM148" s="308"/>
      <c r="AN148" s="308"/>
      <c r="AO148" s="201"/>
      <c r="AP148" s="201"/>
      <c r="AQ148" s="200"/>
      <c r="AR148" s="227"/>
      <c r="AS148" s="227"/>
      <c r="AT148" s="296"/>
      <c r="AU148" s="296"/>
      <c r="AV148" s="136"/>
      <c r="AW148" s="136"/>
      <c r="AX148" s="136"/>
      <c r="AY148" s="139"/>
      <c r="AZ148" s="139"/>
      <c r="BA148" s="135"/>
      <c r="BB148" s="135"/>
      <c r="BC148" s="138"/>
      <c r="BD148" s="138"/>
      <c r="BE148" s="138"/>
      <c r="BF148" s="138"/>
      <c r="BG148" s="137"/>
      <c r="BH148" s="137"/>
      <c r="BI148" s="296"/>
      <c r="BJ148" s="296"/>
      <c r="BK148" s="296"/>
      <c r="BL148" s="296"/>
      <c r="BM148" s="296"/>
      <c r="BN148" s="227"/>
      <c r="BO148" s="139"/>
      <c r="BP148" s="139"/>
      <c r="BQ148" s="139"/>
      <c r="BR148" s="139"/>
      <c r="BS148" s="139"/>
      <c r="BT148" s="139"/>
      <c r="BU148" s="235"/>
      <c r="BV148" s="235"/>
      <c r="BW148" s="139"/>
      <c r="BX148" s="139"/>
      <c r="BY148" s="200"/>
      <c r="BZ148" s="201"/>
      <c r="CA148" s="201"/>
      <c r="CB148" s="227"/>
      <c r="CC148" s="235"/>
      <c r="CD148" s="235"/>
      <c r="CE148" s="235"/>
      <c r="CF148" s="237"/>
      <c r="CG148" s="227"/>
      <c r="CH148" s="201"/>
      <c r="CI148" s="201"/>
      <c r="CJ148" s="227"/>
      <c r="CK148" s="234"/>
      <c r="CL148" s="234"/>
      <c r="CM148" s="234"/>
      <c r="CN148" s="234"/>
      <c r="CO148" s="200"/>
      <c r="CP148" s="200"/>
      <c r="CQ148" s="235"/>
      <c r="CR148" s="235"/>
      <c r="CS148" s="235"/>
      <c r="CT148" s="226"/>
      <c r="CU148" s="226"/>
      <c r="CV148" s="226"/>
      <c r="CW148" s="201"/>
      <c r="CX148" s="201"/>
      <c r="CY148" s="201"/>
      <c r="CZ148" s="201"/>
      <c r="DA148" s="121"/>
      <c r="DB148" s="121"/>
      <c r="DC148" s="201"/>
      <c r="DD148" s="201"/>
      <c r="DE148" s="201"/>
      <c r="DF148" s="201"/>
      <c r="DG148" s="342"/>
      <c r="DH148" s="342"/>
      <c r="DI148" s="342"/>
      <c r="DJ148" s="231"/>
      <c r="DK148" s="231"/>
      <c r="DL148" s="121"/>
      <c r="DM148" s="121"/>
      <c r="DN148" s="121"/>
      <c r="DO148" s="229"/>
      <c r="DP148" s="230"/>
      <c r="DQ148" s="254"/>
      <c r="DR148" s="254"/>
      <c r="DS148" s="201"/>
      <c r="DT148" s="201"/>
      <c r="DU148" s="231"/>
      <c r="DV148" s="200"/>
      <c r="DW148" s="201"/>
      <c r="DX148" s="201"/>
      <c r="DY148" s="231"/>
      <c r="DZ148" s="200"/>
      <c r="EA148" s="201"/>
      <c r="EB148" s="201"/>
      <c r="EC148" s="232"/>
      <c r="ED148" s="232"/>
      <c r="EE148" s="232"/>
      <c r="EF148" s="232"/>
      <c r="EG148" s="232"/>
      <c r="EH148" s="232"/>
      <c r="EI148" s="233"/>
      <c r="EJ148" s="233"/>
      <c r="EK148" s="233"/>
      <c r="EL148" s="200"/>
      <c r="EM148" s="201"/>
      <c r="EN148" s="201"/>
      <c r="EO148" s="233"/>
      <c r="EP148" s="233"/>
      <c r="EQ148" s="233"/>
      <c r="ER148" s="234"/>
      <c r="ES148" s="234"/>
      <c r="ET148" s="234"/>
      <c r="EU148" s="234"/>
      <c r="EV148" s="234"/>
      <c r="EW148" s="235"/>
      <c r="EX148" s="235"/>
      <c r="EY148" s="201"/>
      <c r="EZ148" s="201"/>
      <c r="FA148" s="200"/>
      <c r="FB148" s="200"/>
      <c r="FC148" s="132"/>
      <c r="FD148" s="132"/>
      <c r="FE148" s="201"/>
      <c r="FF148" s="201"/>
      <c r="FG148" s="230"/>
      <c r="FH148" s="230"/>
      <c r="FI148" s="236"/>
      <c r="FJ148" s="200"/>
      <c r="FK148" s="200"/>
      <c r="FL148" s="292"/>
      <c r="FM148" s="200"/>
      <c r="FN148" s="201"/>
      <c r="FO148" s="201"/>
      <c r="FP148" s="181"/>
      <c r="FQ148" s="181"/>
      <c r="FR148" s="142">
        <v>42193</v>
      </c>
      <c r="FS148" s="143">
        <v>39172</v>
      </c>
      <c r="FT148" s="14"/>
      <c r="FU148" s="14"/>
      <c r="FV148" s="14"/>
      <c r="FW148" s="14"/>
      <c r="FX148" s="14"/>
      <c r="FY148" s="14"/>
      <c r="FZ148" s="14"/>
      <c r="GA148" s="14"/>
      <c r="GB148" s="14"/>
    </row>
    <row r="149" spans="1:184" s="7" customFormat="1" ht="14.25">
      <c r="A149" s="314">
        <v>146</v>
      </c>
      <c r="B149" s="174" t="s">
        <v>397</v>
      </c>
      <c r="C149" s="249" t="s">
        <v>114</v>
      </c>
      <c r="D149" s="106">
        <v>36836</v>
      </c>
      <c r="E149" s="261" t="s">
        <v>398</v>
      </c>
      <c r="F149" s="108" t="s">
        <v>399</v>
      </c>
      <c r="G149" s="245" t="s">
        <v>24</v>
      </c>
      <c r="H149" s="110">
        <f>YEAR(FR149-D149)</f>
        <v>1914</v>
      </c>
      <c r="I149" s="111">
        <f>SUM(H149-1900)</f>
        <v>14</v>
      </c>
      <c r="J149" s="111">
        <f>IF(I149&gt;30,"",I149)</f>
        <v>14</v>
      </c>
      <c r="K149" s="110" t="e">
        <f>AVERAGE(L149:M149)</f>
        <v>#DIV/0!</v>
      </c>
      <c r="L149" s="112" t="e">
        <f>SUM(P149/O149)</f>
        <v>#DIV/0!</v>
      </c>
      <c r="M149" s="113" t="e">
        <f>AVERAGE(Q149:Z149)</f>
        <v>#NUM!</v>
      </c>
      <c r="N149" s="113" t="str">
        <f>IF(O149&lt;10,"No","Yes")</f>
        <v>No</v>
      </c>
      <c r="O149" s="114">
        <f>COUNT(AB149:FQ149)</f>
        <v>0</v>
      </c>
      <c r="P149" s="115">
        <f>SUM(AB149:FQ149)</f>
        <v>0</v>
      </c>
      <c r="Q149" s="113" t="e">
        <f>SMALL(AB149:FQ149,1)</f>
        <v>#NUM!</v>
      </c>
      <c r="R149" s="113" t="e">
        <f>SMALL(AB149:FQ149,2)</f>
        <v>#NUM!</v>
      </c>
      <c r="S149" s="113" t="e">
        <f>SMALL(AB149:FQ149,3)</f>
        <v>#NUM!</v>
      </c>
      <c r="T149" s="113" t="e">
        <f>SMALL(AB149:FQ149,4)</f>
        <v>#NUM!</v>
      </c>
      <c r="U149" s="113" t="e">
        <f>SMALL(AB149:FQ149,5)</f>
        <v>#NUM!</v>
      </c>
      <c r="V149" s="113" t="e">
        <f>SMALL(AB149:FQ149,6)</f>
        <v>#NUM!</v>
      </c>
      <c r="W149" s="113" t="e">
        <f>SMALL(AB149:FQ149,7)</f>
        <v>#NUM!</v>
      </c>
      <c r="X149" s="113" t="e">
        <f>SMALL(AB149:FQ149,8)</f>
        <v>#NUM!</v>
      </c>
      <c r="Y149" s="113" t="e">
        <f>SMALL(AB149:FQ149,9)</f>
        <v>#NUM!</v>
      </c>
      <c r="Z149" s="113" t="e">
        <f>SMALL(AB149:FQ149,10)</f>
        <v>#NUM!</v>
      </c>
      <c r="AA149" s="116">
        <f>SUM(O149/28)</f>
        <v>0</v>
      </c>
      <c r="AB149" s="116"/>
      <c r="AC149" s="140"/>
      <c r="AD149" s="308"/>
      <c r="AE149" s="308"/>
      <c r="AF149" s="308"/>
      <c r="AG149" s="308"/>
      <c r="AH149" s="117"/>
      <c r="AI149" s="133"/>
      <c r="AJ149" s="308"/>
      <c r="AK149" s="308"/>
      <c r="AL149" s="308"/>
      <c r="AM149" s="308"/>
      <c r="AN149" s="308"/>
      <c r="AO149" s="120"/>
      <c r="AP149" s="120"/>
      <c r="AQ149" s="133"/>
      <c r="AR149" s="140"/>
      <c r="AS149" s="140"/>
      <c r="AT149" s="296"/>
      <c r="AU149" s="296"/>
      <c r="AV149" s="136"/>
      <c r="AW149" s="136"/>
      <c r="AX149" s="136"/>
      <c r="AY149" s="139"/>
      <c r="AZ149" s="139"/>
      <c r="BA149" s="135"/>
      <c r="BB149" s="135"/>
      <c r="BC149" s="138"/>
      <c r="BD149" s="138"/>
      <c r="BE149" s="138"/>
      <c r="BF149" s="138"/>
      <c r="BG149" s="137"/>
      <c r="BH149" s="137"/>
      <c r="BI149" s="296"/>
      <c r="BJ149" s="296"/>
      <c r="BK149" s="296"/>
      <c r="BL149" s="296"/>
      <c r="BM149" s="296"/>
      <c r="BN149" s="140"/>
      <c r="BO149" s="139"/>
      <c r="BP149" s="139"/>
      <c r="BQ149" s="139"/>
      <c r="BR149" s="139"/>
      <c r="BS149" s="139"/>
      <c r="BT149" s="139"/>
      <c r="BU149" s="131"/>
      <c r="BV149" s="131"/>
      <c r="BW149" s="139"/>
      <c r="BX149" s="139"/>
      <c r="BY149" s="118"/>
      <c r="BZ149" s="120"/>
      <c r="CA149" s="120"/>
      <c r="CB149" s="140"/>
      <c r="CC149" s="131"/>
      <c r="CD149" s="131"/>
      <c r="CE149" s="131"/>
      <c r="CF149" s="141"/>
      <c r="CG149" s="140"/>
      <c r="CH149" s="120"/>
      <c r="CI149" s="120"/>
      <c r="CJ149" s="140"/>
      <c r="CK149" s="130"/>
      <c r="CL149" s="130"/>
      <c r="CM149" s="130"/>
      <c r="CN149" s="130"/>
      <c r="CO149" s="117"/>
      <c r="CP149" s="118"/>
      <c r="CQ149" s="351"/>
      <c r="CR149" s="351"/>
      <c r="CS149" s="351"/>
      <c r="CT149" s="119"/>
      <c r="CU149" s="119"/>
      <c r="CV149" s="119"/>
      <c r="CW149" s="120"/>
      <c r="CX149" s="120"/>
      <c r="CY149" s="120"/>
      <c r="CZ149" s="120"/>
      <c r="DA149" s="121"/>
      <c r="DB149" s="121"/>
      <c r="DC149" s="120"/>
      <c r="DD149" s="120"/>
      <c r="DE149" s="120"/>
      <c r="DF149" s="120"/>
      <c r="DG149" s="337"/>
      <c r="DH149" s="337"/>
      <c r="DI149" s="337"/>
      <c r="DJ149" s="282"/>
      <c r="DK149" s="282"/>
      <c r="DL149" s="121"/>
      <c r="DM149" s="121"/>
      <c r="DN149" s="121"/>
      <c r="DO149" s="122"/>
      <c r="DP149" s="123"/>
      <c r="DQ149" s="124"/>
      <c r="DR149" s="125"/>
      <c r="DS149" s="120"/>
      <c r="DT149" s="120"/>
      <c r="DU149" s="126"/>
      <c r="DV149" s="127"/>
      <c r="DW149" s="120"/>
      <c r="DX149" s="120"/>
      <c r="DY149" s="126"/>
      <c r="DZ149" s="127"/>
      <c r="EA149" s="120"/>
      <c r="EB149" s="120"/>
      <c r="EC149" s="128"/>
      <c r="ED149" s="128"/>
      <c r="EE149" s="128"/>
      <c r="EF149" s="128"/>
      <c r="EG149" s="128"/>
      <c r="EH149" s="128"/>
      <c r="EI149" s="129"/>
      <c r="EJ149" s="129"/>
      <c r="EK149" s="129"/>
      <c r="EL149" s="127"/>
      <c r="EM149" s="120"/>
      <c r="EN149" s="120"/>
      <c r="EO149" s="129"/>
      <c r="EP149" s="129"/>
      <c r="EQ149" s="129"/>
      <c r="ER149" s="130"/>
      <c r="ES149" s="130"/>
      <c r="ET149" s="130"/>
      <c r="EU149" s="130"/>
      <c r="EV149" s="130"/>
      <c r="EW149" s="131"/>
      <c r="EX149" s="131"/>
      <c r="EY149" s="120"/>
      <c r="EZ149" s="120"/>
      <c r="FA149" s="127"/>
      <c r="FB149" s="117"/>
      <c r="FC149" s="132"/>
      <c r="FD149" s="132"/>
      <c r="FE149" s="120"/>
      <c r="FF149" s="120"/>
      <c r="FG149" s="123"/>
      <c r="FH149" s="123"/>
      <c r="FI149" s="134"/>
      <c r="FJ149" s="117"/>
      <c r="FK149" s="117"/>
      <c r="FL149" s="289"/>
      <c r="FM149" s="117"/>
      <c r="FN149" s="120"/>
      <c r="FO149" s="120"/>
      <c r="FP149" s="120"/>
      <c r="FQ149" s="120"/>
      <c r="FR149" s="142">
        <v>42193</v>
      </c>
      <c r="FS149" s="143">
        <v>39172</v>
      </c>
      <c r="FT149" s="14"/>
      <c r="FU149" s="14"/>
      <c r="FV149" s="14"/>
      <c r="FW149" s="14"/>
      <c r="FX149" s="14"/>
      <c r="FY149" s="14"/>
      <c r="FZ149" s="14"/>
      <c r="GA149" s="14"/>
      <c r="GB149" s="14"/>
    </row>
    <row r="150" spans="1:184" s="7" customFormat="1" ht="14.25">
      <c r="A150" s="314">
        <v>147</v>
      </c>
      <c r="B150" s="174" t="s">
        <v>131</v>
      </c>
      <c r="C150" s="175" t="s">
        <v>112</v>
      </c>
      <c r="D150" s="106">
        <v>36942</v>
      </c>
      <c r="E150" s="107" t="s">
        <v>132</v>
      </c>
      <c r="F150" s="240" t="s">
        <v>133</v>
      </c>
      <c r="G150" s="170" t="s">
        <v>134</v>
      </c>
      <c r="H150" s="110">
        <f>YEAR(FR150-D150)</f>
        <v>1914</v>
      </c>
      <c r="I150" s="111">
        <f>SUM(H150-1900)</f>
        <v>14</v>
      </c>
      <c r="J150" s="111">
        <f>IF(I150&gt;30,"",I150)</f>
        <v>14</v>
      </c>
      <c r="K150" s="110" t="e">
        <f>AVERAGE(L150:M150)</f>
        <v>#DIV/0!</v>
      </c>
      <c r="L150" s="112" t="e">
        <f>SUM(P150/O150)</f>
        <v>#DIV/0!</v>
      </c>
      <c r="M150" s="113" t="e">
        <f>AVERAGE(Q150:Z150)</f>
        <v>#NUM!</v>
      </c>
      <c r="N150" s="113" t="str">
        <f>IF(O150&lt;10,"No","Yes")</f>
        <v>No</v>
      </c>
      <c r="O150" s="114">
        <f>COUNT(AB150:FQ150)</f>
        <v>0</v>
      </c>
      <c r="P150" s="115">
        <f>SUM(AB150:FQ150)</f>
        <v>0</v>
      </c>
      <c r="Q150" s="113" t="e">
        <f>SMALL(AB150:FQ150,1)</f>
        <v>#NUM!</v>
      </c>
      <c r="R150" s="113" t="e">
        <f>SMALL(AB150:FQ150,2)</f>
        <v>#NUM!</v>
      </c>
      <c r="S150" s="113" t="e">
        <f>SMALL(AB150:FQ150,3)</f>
        <v>#NUM!</v>
      </c>
      <c r="T150" s="113" t="e">
        <f>SMALL(AB150:FQ150,4)</f>
        <v>#NUM!</v>
      </c>
      <c r="U150" s="113" t="e">
        <f>SMALL(AB150:FQ150,5)</f>
        <v>#NUM!</v>
      </c>
      <c r="V150" s="113" t="e">
        <f>SMALL(AB150:FQ150,6)</f>
        <v>#NUM!</v>
      </c>
      <c r="W150" s="113" t="e">
        <f>SMALL(AB150:FQ150,7)</f>
        <v>#NUM!</v>
      </c>
      <c r="X150" s="113" t="e">
        <f>SMALL(AB150:FQ150,8)</f>
        <v>#NUM!</v>
      </c>
      <c r="Y150" s="113" t="e">
        <f>SMALL(AB150:FQ150,9)</f>
        <v>#NUM!</v>
      </c>
      <c r="Z150" s="113" t="e">
        <f>SMALL(AB150:FQ150,10)</f>
        <v>#NUM!</v>
      </c>
      <c r="AA150" s="116">
        <f>SUM(O150/28)</f>
        <v>0</v>
      </c>
      <c r="AB150" s="116"/>
      <c r="AC150" s="140"/>
      <c r="AD150" s="308"/>
      <c r="AE150" s="308"/>
      <c r="AF150" s="308"/>
      <c r="AG150" s="308"/>
      <c r="AH150" s="117"/>
      <c r="AI150" s="133"/>
      <c r="AJ150" s="308"/>
      <c r="AK150" s="308"/>
      <c r="AL150" s="308"/>
      <c r="AM150" s="308"/>
      <c r="AN150" s="308"/>
      <c r="AO150" s="120"/>
      <c r="AP150" s="120"/>
      <c r="AQ150" s="133"/>
      <c r="AR150" s="140"/>
      <c r="AS150" s="140"/>
      <c r="AT150" s="296"/>
      <c r="AU150" s="296"/>
      <c r="AV150" s="136"/>
      <c r="AW150" s="136"/>
      <c r="AX150" s="136"/>
      <c r="AY150" s="139"/>
      <c r="AZ150" s="139"/>
      <c r="BA150" s="135"/>
      <c r="BB150" s="135"/>
      <c r="BC150" s="138"/>
      <c r="BD150" s="138"/>
      <c r="BE150" s="138"/>
      <c r="BF150" s="138"/>
      <c r="BG150" s="137"/>
      <c r="BH150" s="137"/>
      <c r="BI150" s="296"/>
      <c r="BJ150" s="296"/>
      <c r="BK150" s="296"/>
      <c r="BL150" s="296"/>
      <c r="BM150" s="296"/>
      <c r="BN150" s="140"/>
      <c r="BO150" s="139"/>
      <c r="BP150" s="139"/>
      <c r="BQ150" s="139"/>
      <c r="BR150" s="139"/>
      <c r="BS150" s="139"/>
      <c r="BT150" s="139"/>
      <c r="BU150" s="131"/>
      <c r="BV150" s="131"/>
      <c r="BW150" s="139"/>
      <c r="BX150" s="139"/>
      <c r="BY150" s="118"/>
      <c r="BZ150" s="120"/>
      <c r="CA150" s="120"/>
      <c r="CB150" s="140"/>
      <c r="CC150" s="131"/>
      <c r="CD150" s="131"/>
      <c r="CE150" s="131"/>
      <c r="CF150" s="141"/>
      <c r="CG150" s="140"/>
      <c r="CH150" s="120"/>
      <c r="CI150" s="120"/>
      <c r="CJ150" s="140"/>
      <c r="CK150" s="130"/>
      <c r="CL150" s="130"/>
      <c r="CM150" s="130"/>
      <c r="CN150" s="130"/>
      <c r="CO150" s="117"/>
      <c r="CP150" s="118"/>
      <c r="CQ150" s="351"/>
      <c r="CR150" s="351"/>
      <c r="CS150" s="351"/>
      <c r="CT150" s="119"/>
      <c r="CU150" s="119"/>
      <c r="CV150" s="119"/>
      <c r="CW150" s="120"/>
      <c r="CX150" s="120"/>
      <c r="CY150" s="120"/>
      <c r="CZ150" s="120"/>
      <c r="DA150" s="121"/>
      <c r="DB150" s="121"/>
      <c r="DC150" s="120"/>
      <c r="DD150" s="120"/>
      <c r="DE150" s="120"/>
      <c r="DF150" s="120"/>
      <c r="DG150" s="337"/>
      <c r="DH150" s="337"/>
      <c r="DI150" s="337"/>
      <c r="DJ150" s="282"/>
      <c r="DK150" s="282"/>
      <c r="DL150" s="121"/>
      <c r="DM150" s="121"/>
      <c r="DN150" s="121"/>
      <c r="DO150" s="122"/>
      <c r="DP150" s="123"/>
      <c r="DQ150" s="124"/>
      <c r="DR150" s="125"/>
      <c r="DS150" s="120"/>
      <c r="DT150" s="120"/>
      <c r="DU150" s="126"/>
      <c r="DV150" s="127"/>
      <c r="DW150" s="120"/>
      <c r="DX150" s="120"/>
      <c r="DY150" s="126"/>
      <c r="DZ150" s="127"/>
      <c r="EA150" s="120"/>
      <c r="EB150" s="120"/>
      <c r="EC150" s="128"/>
      <c r="ED150" s="128"/>
      <c r="EE150" s="128"/>
      <c r="EF150" s="128"/>
      <c r="EG150" s="128"/>
      <c r="EH150" s="128"/>
      <c r="EI150" s="129"/>
      <c r="EJ150" s="129"/>
      <c r="EK150" s="129"/>
      <c r="EL150" s="127"/>
      <c r="EM150" s="120"/>
      <c r="EN150" s="120"/>
      <c r="EO150" s="129"/>
      <c r="EP150" s="129"/>
      <c r="EQ150" s="129"/>
      <c r="ER150" s="130"/>
      <c r="ES150" s="130"/>
      <c r="ET150" s="130"/>
      <c r="EU150" s="130"/>
      <c r="EV150" s="130"/>
      <c r="EW150" s="131"/>
      <c r="EX150" s="131"/>
      <c r="EY150" s="120"/>
      <c r="EZ150" s="120"/>
      <c r="FA150" s="127"/>
      <c r="FB150" s="117"/>
      <c r="FC150" s="132"/>
      <c r="FD150" s="132"/>
      <c r="FE150" s="120"/>
      <c r="FF150" s="120"/>
      <c r="FG150" s="123"/>
      <c r="FH150" s="123"/>
      <c r="FI150" s="134"/>
      <c r="FJ150" s="117"/>
      <c r="FK150" s="117"/>
      <c r="FL150" s="289"/>
      <c r="FM150" s="117"/>
      <c r="FN150" s="120"/>
      <c r="FO150" s="120"/>
      <c r="FP150" s="120"/>
      <c r="FQ150" s="120"/>
      <c r="FR150" s="142">
        <v>42193</v>
      </c>
      <c r="FS150" s="143">
        <v>39172</v>
      </c>
      <c r="FT150" s="14"/>
      <c r="FU150" s="14"/>
      <c r="FV150" s="14"/>
      <c r="FW150" s="14"/>
      <c r="FX150" s="14"/>
      <c r="FY150" s="14"/>
      <c r="FZ150" s="14"/>
      <c r="GA150" s="14"/>
      <c r="GB150" s="14"/>
    </row>
    <row r="151" spans="1:184" s="7" customFormat="1" ht="14.25">
      <c r="A151" s="314">
        <v>148</v>
      </c>
      <c r="B151" s="243" t="s">
        <v>76</v>
      </c>
      <c r="C151" s="246" t="s">
        <v>113</v>
      </c>
      <c r="D151" s="146">
        <v>36149</v>
      </c>
      <c r="E151" s="147" t="s">
        <v>88</v>
      </c>
      <c r="F151" s="240" t="s">
        <v>94</v>
      </c>
      <c r="G151" s="148" t="s">
        <v>14</v>
      </c>
      <c r="H151" s="110">
        <f>YEAR(FR151-D151)</f>
        <v>1916</v>
      </c>
      <c r="I151" s="111">
        <f>SUM(H151-1900)</f>
        <v>16</v>
      </c>
      <c r="J151" s="111">
        <f>IF(I151&gt;30,"",I151)</f>
        <v>16</v>
      </c>
      <c r="K151" s="110" t="e">
        <f>AVERAGE(L151:M151)</f>
        <v>#DIV/0!</v>
      </c>
      <c r="L151" s="112" t="e">
        <f>SUM(P151/O151)</f>
        <v>#DIV/0!</v>
      </c>
      <c r="M151" s="113" t="e">
        <f>AVERAGE(Q151:Z151)</f>
        <v>#NUM!</v>
      </c>
      <c r="N151" s="113" t="str">
        <f>IF(O151&lt;10,"No","Yes")</f>
        <v>No</v>
      </c>
      <c r="O151" s="114">
        <f>COUNT(AB151:FQ151)</f>
        <v>0</v>
      </c>
      <c r="P151" s="115">
        <f>SUM(AB151:FQ151)</f>
        <v>0</v>
      </c>
      <c r="Q151" s="113" t="e">
        <f>SMALL(AB151:FQ151,1)</f>
        <v>#NUM!</v>
      </c>
      <c r="R151" s="113" t="e">
        <f>SMALL(AB151:FQ151,2)</f>
        <v>#NUM!</v>
      </c>
      <c r="S151" s="113" t="e">
        <f>SMALL(AB151:FQ151,3)</f>
        <v>#NUM!</v>
      </c>
      <c r="T151" s="113" t="e">
        <f>SMALL(AB151:FQ151,4)</f>
        <v>#NUM!</v>
      </c>
      <c r="U151" s="113" t="e">
        <f>SMALL(AB151:FQ151,5)</f>
        <v>#NUM!</v>
      </c>
      <c r="V151" s="113" t="e">
        <f>SMALL(AB151:FQ151,6)</f>
        <v>#NUM!</v>
      </c>
      <c r="W151" s="113" t="e">
        <f>SMALL(AB151:FQ151,7)</f>
        <v>#NUM!</v>
      </c>
      <c r="X151" s="113" t="e">
        <f>SMALL(AB151:FQ151,8)</f>
        <v>#NUM!</v>
      </c>
      <c r="Y151" s="113" t="e">
        <f>SMALL(AB151:FQ151,9)</f>
        <v>#NUM!</v>
      </c>
      <c r="Z151" s="113" t="e">
        <f>SMALL(AB151:FQ151,10)</f>
        <v>#NUM!</v>
      </c>
      <c r="AA151" s="116">
        <f>SUM(O151/28)</f>
        <v>0</v>
      </c>
      <c r="AB151" s="116"/>
      <c r="AC151" s="182"/>
      <c r="AD151" s="308"/>
      <c r="AE151" s="308"/>
      <c r="AF151" s="308"/>
      <c r="AG151" s="308"/>
      <c r="AH151" s="179"/>
      <c r="AI151" s="179"/>
      <c r="AJ151" s="308"/>
      <c r="AK151" s="308"/>
      <c r="AL151" s="308"/>
      <c r="AM151" s="308"/>
      <c r="AN151" s="308"/>
      <c r="AO151" s="181"/>
      <c r="AP151" s="181"/>
      <c r="AQ151" s="179"/>
      <c r="AR151" s="182"/>
      <c r="AS151" s="182"/>
      <c r="AT151" s="296"/>
      <c r="AU151" s="296"/>
      <c r="AV151" s="136"/>
      <c r="AW151" s="136"/>
      <c r="AX151" s="136"/>
      <c r="AY151" s="139"/>
      <c r="AZ151" s="139"/>
      <c r="BA151" s="135"/>
      <c r="BB151" s="135"/>
      <c r="BC151" s="138"/>
      <c r="BD151" s="138"/>
      <c r="BE151" s="138"/>
      <c r="BF151" s="138"/>
      <c r="BG151" s="137"/>
      <c r="BH151" s="137"/>
      <c r="BI151" s="296"/>
      <c r="BJ151" s="296"/>
      <c r="BK151" s="296"/>
      <c r="BL151" s="296"/>
      <c r="BM151" s="296"/>
      <c r="BN151" s="182"/>
      <c r="BO151" s="139"/>
      <c r="BP151" s="139"/>
      <c r="BQ151" s="139"/>
      <c r="BR151" s="139"/>
      <c r="BS151" s="139"/>
      <c r="BT151" s="139"/>
      <c r="BU151" s="191"/>
      <c r="BV151" s="191"/>
      <c r="BW151" s="139"/>
      <c r="BX151" s="139"/>
      <c r="BY151" s="179"/>
      <c r="BZ151" s="181"/>
      <c r="CA151" s="181"/>
      <c r="CB151" s="182"/>
      <c r="CC151" s="191"/>
      <c r="CD151" s="191"/>
      <c r="CE151" s="191"/>
      <c r="CF151" s="193"/>
      <c r="CG151" s="182"/>
      <c r="CH151" s="181"/>
      <c r="CI151" s="181"/>
      <c r="CJ151" s="182"/>
      <c r="CK151" s="190"/>
      <c r="CL151" s="190"/>
      <c r="CM151" s="190"/>
      <c r="CN151" s="190"/>
      <c r="CO151" s="179"/>
      <c r="CP151" s="179"/>
      <c r="CQ151" s="191"/>
      <c r="CR151" s="191"/>
      <c r="CS151" s="191"/>
      <c r="CT151" s="180"/>
      <c r="CU151" s="180"/>
      <c r="CV151" s="180"/>
      <c r="CW151" s="181"/>
      <c r="CX151" s="181"/>
      <c r="CY151" s="181"/>
      <c r="CZ151" s="181"/>
      <c r="DA151" s="121"/>
      <c r="DB151" s="121"/>
      <c r="DC151" s="181"/>
      <c r="DD151" s="181"/>
      <c r="DE151" s="181"/>
      <c r="DF151" s="181"/>
      <c r="DG151" s="338"/>
      <c r="DH151" s="338"/>
      <c r="DI151" s="338"/>
      <c r="DJ151" s="187"/>
      <c r="DK151" s="187"/>
      <c r="DL151" s="121"/>
      <c r="DM151" s="121"/>
      <c r="DN151" s="121"/>
      <c r="DO151" s="183"/>
      <c r="DP151" s="184"/>
      <c r="DQ151" s="185"/>
      <c r="DR151" s="186"/>
      <c r="DS151" s="181"/>
      <c r="DT151" s="181"/>
      <c r="DU151" s="187"/>
      <c r="DV151" s="179"/>
      <c r="DW151" s="181"/>
      <c r="DX151" s="181"/>
      <c r="DY151" s="187"/>
      <c r="DZ151" s="179"/>
      <c r="EA151" s="181"/>
      <c r="EB151" s="181"/>
      <c r="EC151" s="188"/>
      <c r="ED151" s="188"/>
      <c r="EE151" s="188"/>
      <c r="EF151" s="188"/>
      <c r="EG151" s="188"/>
      <c r="EH151" s="188"/>
      <c r="EI151" s="189"/>
      <c r="EJ151" s="189"/>
      <c r="EK151" s="189"/>
      <c r="EL151" s="179"/>
      <c r="EM151" s="181"/>
      <c r="EN151" s="181"/>
      <c r="EO151" s="189"/>
      <c r="EP151" s="189"/>
      <c r="EQ151" s="189"/>
      <c r="ER151" s="190"/>
      <c r="ES151" s="190"/>
      <c r="ET151" s="190"/>
      <c r="EU151" s="190"/>
      <c r="EV151" s="190"/>
      <c r="EW151" s="191"/>
      <c r="EX151" s="191"/>
      <c r="EY151" s="181"/>
      <c r="EZ151" s="181"/>
      <c r="FA151" s="179"/>
      <c r="FB151" s="179"/>
      <c r="FC151" s="132"/>
      <c r="FD151" s="132"/>
      <c r="FE151" s="181"/>
      <c r="FF151" s="181"/>
      <c r="FG151" s="184"/>
      <c r="FH151" s="184"/>
      <c r="FI151" s="192"/>
      <c r="FJ151" s="179"/>
      <c r="FK151" s="179"/>
      <c r="FL151" s="291"/>
      <c r="FM151" s="179"/>
      <c r="FN151" s="181"/>
      <c r="FO151" s="181"/>
      <c r="FP151" s="120"/>
      <c r="FQ151" s="120"/>
      <c r="FR151" s="142">
        <v>42193</v>
      </c>
      <c r="FS151" s="143">
        <v>39172</v>
      </c>
      <c r="FT151" s="14"/>
      <c r="FU151" s="14"/>
      <c r="FV151" s="14"/>
      <c r="FW151" s="14"/>
      <c r="FX151" s="14"/>
      <c r="FY151" s="14"/>
      <c r="FZ151" s="14"/>
      <c r="GA151" s="14"/>
      <c r="GB151" s="14"/>
    </row>
    <row r="152" spans="1:184" s="7" customFormat="1" ht="14.25">
      <c r="A152" s="314">
        <v>149</v>
      </c>
      <c r="B152" s="218" t="s">
        <v>364</v>
      </c>
      <c r="C152" s="224" t="s">
        <v>206</v>
      </c>
      <c r="D152" s="146">
        <v>37743</v>
      </c>
      <c r="E152" s="107" t="s">
        <v>362</v>
      </c>
      <c r="F152" s="108" t="s">
        <v>363</v>
      </c>
      <c r="G152" s="176" t="s">
        <v>16</v>
      </c>
      <c r="H152" s="110">
        <f>YEAR(FR152-D152)</f>
        <v>1912</v>
      </c>
      <c r="I152" s="111">
        <f>SUM(H152-1900)</f>
        <v>12</v>
      </c>
      <c r="J152" s="111">
        <f>IF(I152&gt;30,"",I152)</f>
        <v>12</v>
      </c>
      <c r="K152" s="110" t="e">
        <f>AVERAGE(L152:M152)</f>
        <v>#DIV/0!</v>
      </c>
      <c r="L152" s="112" t="e">
        <f>SUM(P152/O152)</f>
        <v>#DIV/0!</v>
      </c>
      <c r="M152" s="113" t="e">
        <f>AVERAGE(Q152:V152)</f>
        <v>#NUM!</v>
      </c>
      <c r="N152" s="113" t="str">
        <f>IF(O152&lt;6,"No","Yes")</f>
        <v>No</v>
      </c>
      <c r="O152" s="114">
        <f>COUNT(AB152:FQ152)</f>
        <v>0</v>
      </c>
      <c r="P152" s="115">
        <f>SUM(AB152:FQ152)</f>
        <v>0</v>
      </c>
      <c r="Q152" s="113" t="e">
        <f>SMALL(AB152:FQ152,1)</f>
        <v>#NUM!</v>
      </c>
      <c r="R152" s="113" t="e">
        <f>SMALL(AB152:FQ152,2)</f>
        <v>#NUM!</v>
      </c>
      <c r="S152" s="113" t="e">
        <f>SMALL(AB152:FQ152,3)</f>
        <v>#NUM!</v>
      </c>
      <c r="T152" s="113" t="e">
        <f>SMALL(AB152:FQ152,4)</f>
        <v>#NUM!</v>
      </c>
      <c r="U152" s="113" t="e">
        <f>SMALL(AB152:FQ152,5)</f>
        <v>#NUM!</v>
      </c>
      <c r="V152" s="113" t="e">
        <f>SMALL(AB152:FQ152,6)</f>
        <v>#NUM!</v>
      </c>
      <c r="W152" s="113" t="e">
        <f>SMALL(AB152:FQ152,7)</f>
        <v>#NUM!</v>
      </c>
      <c r="X152" s="113" t="e">
        <f>SMALL(AB152:FQ152,8)</f>
        <v>#NUM!</v>
      </c>
      <c r="Y152" s="113" t="e">
        <f>SMALL(AB152:FQ152,9)</f>
        <v>#NUM!</v>
      </c>
      <c r="Z152" s="113" t="e">
        <f>SMALL(AB152:FQ152,10)</f>
        <v>#NUM!</v>
      </c>
      <c r="AA152" s="116">
        <f>SUM(O152/28)</f>
        <v>0</v>
      </c>
      <c r="AB152" s="116"/>
      <c r="AC152" s="140"/>
      <c r="AD152" s="308"/>
      <c r="AE152" s="308"/>
      <c r="AF152" s="308"/>
      <c r="AG152" s="308"/>
      <c r="AH152" s="117"/>
      <c r="AI152" s="133"/>
      <c r="AJ152" s="308"/>
      <c r="AK152" s="308"/>
      <c r="AL152" s="308"/>
      <c r="AM152" s="308"/>
      <c r="AN152" s="308"/>
      <c r="AO152" s="120"/>
      <c r="AP152" s="120"/>
      <c r="AQ152" s="133"/>
      <c r="AR152" s="140"/>
      <c r="AS152" s="140"/>
      <c r="AT152" s="296"/>
      <c r="AU152" s="296"/>
      <c r="AV152" s="136"/>
      <c r="AW152" s="136"/>
      <c r="AX152" s="136"/>
      <c r="AY152" s="139"/>
      <c r="AZ152" s="139"/>
      <c r="BA152" s="135"/>
      <c r="BB152" s="135"/>
      <c r="BC152" s="138"/>
      <c r="BD152" s="138"/>
      <c r="BE152" s="138"/>
      <c r="BF152" s="138"/>
      <c r="BG152" s="137"/>
      <c r="BH152" s="137"/>
      <c r="BI152" s="296"/>
      <c r="BJ152" s="296"/>
      <c r="BK152" s="296"/>
      <c r="BL152" s="296"/>
      <c r="BM152" s="296"/>
      <c r="BN152" s="140"/>
      <c r="BO152" s="139"/>
      <c r="BP152" s="139"/>
      <c r="BQ152" s="139"/>
      <c r="BR152" s="139"/>
      <c r="BS152" s="139"/>
      <c r="BT152" s="139"/>
      <c r="BU152" s="131"/>
      <c r="BV152" s="131"/>
      <c r="BW152" s="139"/>
      <c r="BX152" s="139"/>
      <c r="BY152" s="118"/>
      <c r="BZ152" s="120"/>
      <c r="CA152" s="120"/>
      <c r="CB152" s="140"/>
      <c r="CC152" s="131"/>
      <c r="CD152" s="131"/>
      <c r="CE152" s="131"/>
      <c r="CF152" s="141"/>
      <c r="CG152" s="140"/>
      <c r="CH152" s="120"/>
      <c r="CI152" s="120"/>
      <c r="CJ152" s="140"/>
      <c r="CK152" s="130"/>
      <c r="CL152" s="130"/>
      <c r="CM152" s="130"/>
      <c r="CN152" s="130"/>
      <c r="CO152" s="117"/>
      <c r="CP152" s="118"/>
      <c r="CQ152" s="351"/>
      <c r="CR152" s="351"/>
      <c r="CS152" s="351"/>
      <c r="CT152" s="119"/>
      <c r="CU152" s="119"/>
      <c r="CV152" s="119"/>
      <c r="CW152" s="120"/>
      <c r="CX152" s="120"/>
      <c r="CY152" s="120"/>
      <c r="CZ152" s="120"/>
      <c r="DA152" s="121"/>
      <c r="DB152" s="121"/>
      <c r="DC152" s="120"/>
      <c r="DD152" s="120"/>
      <c r="DE152" s="120"/>
      <c r="DF152" s="120"/>
      <c r="DG152" s="337"/>
      <c r="DH152" s="337"/>
      <c r="DI152" s="337"/>
      <c r="DJ152" s="282"/>
      <c r="DK152" s="282"/>
      <c r="DL152" s="121"/>
      <c r="DM152" s="121"/>
      <c r="DN152" s="121"/>
      <c r="DO152" s="122"/>
      <c r="DP152" s="123"/>
      <c r="DQ152" s="124"/>
      <c r="DR152" s="125"/>
      <c r="DS152" s="120"/>
      <c r="DT152" s="120"/>
      <c r="DU152" s="126"/>
      <c r="DV152" s="127"/>
      <c r="DW152" s="120"/>
      <c r="DX152" s="120"/>
      <c r="DY152" s="126"/>
      <c r="DZ152" s="127"/>
      <c r="EA152" s="120"/>
      <c r="EB152" s="120"/>
      <c r="EC152" s="128"/>
      <c r="ED152" s="128"/>
      <c r="EE152" s="128"/>
      <c r="EF152" s="128"/>
      <c r="EG152" s="128"/>
      <c r="EH152" s="128"/>
      <c r="EI152" s="129"/>
      <c r="EJ152" s="129"/>
      <c r="EK152" s="129"/>
      <c r="EL152" s="127"/>
      <c r="EM152" s="120"/>
      <c r="EN152" s="120"/>
      <c r="EO152" s="129"/>
      <c r="EP152" s="129"/>
      <c r="EQ152" s="129"/>
      <c r="ER152" s="130"/>
      <c r="ES152" s="130"/>
      <c r="ET152" s="130"/>
      <c r="EU152" s="130"/>
      <c r="EV152" s="130"/>
      <c r="EW152" s="131"/>
      <c r="EX152" s="131"/>
      <c r="EY152" s="120"/>
      <c r="EZ152" s="120"/>
      <c r="FA152" s="127"/>
      <c r="FB152" s="117"/>
      <c r="FC152" s="132"/>
      <c r="FD152" s="132"/>
      <c r="FE152" s="120"/>
      <c r="FF152" s="120"/>
      <c r="FG152" s="123"/>
      <c r="FH152" s="123"/>
      <c r="FI152" s="134"/>
      <c r="FJ152" s="117"/>
      <c r="FK152" s="117"/>
      <c r="FL152" s="289"/>
      <c r="FM152" s="117"/>
      <c r="FN152" s="120"/>
      <c r="FO152" s="120"/>
      <c r="FP152" s="120"/>
      <c r="FQ152" s="120"/>
      <c r="FR152" s="142">
        <v>42193</v>
      </c>
      <c r="FS152" s="143">
        <v>39172</v>
      </c>
      <c r="FT152" s="14"/>
      <c r="FU152" s="14"/>
      <c r="FV152" s="14"/>
      <c r="FW152" s="14"/>
      <c r="FX152" s="14"/>
      <c r="FY152" s="14"/>
      <c r="FZ152" s="14"/>
      <c r="GA152" s="14"/>
      <c r="GB152" s="14"/>
    </row>
    <row r="153" spans="1:184" s="7" customFormat="1" ht="14.25">
      <c r="A153" s="314">
        <v>150</v>
      </c>
      <c r="B153" s="264" t="s">
        <v>364</v>
      </c>
      <c r="C153" s="265" t="s">
        <v>118</v>
      </c>
      <c r="D153" s="106">
        <v>37743</v>
      </c>
      <c r="E153" s="107" t="s">
        <v>362</v>
      </c>
      <c r="F153" s="108" t="s">
        <v>392</v>
      </c>
      <c r="G153" s="151" t="s">
        <v>16</v>
      </c>
      <c r="H153" s="110">
        <f>YEAR(FR153-D153)</f>
        <v>1912</v>
      </c>
      <c r="I153" s="111">
        <f>SUM(H153-1900)</f>
        <v>12</v>
      </c>
      <c r="J153" s="111">
        <f>IF(I153&gt;30,"",I153)</f>
        <v>12</v>
      </c>
      <c r="K153" s="110" t="e">
        <f>AVERAGE(L153:M153)</f>
        <v>#DIV/0!</v>
      </c>
      <c r="L153" s="112" t="e">
        <f>SUM(P153/O153)</f>
        <v>#DIV/0!</v>
      </c>
      <c r="M153" s="113" t="e">
        <f>AVERAGE(Q153:V153)</f>
        <v>#NUM!</v>
      </c>
      <c r="N153" s="113" t="str">
        <f>IF(O153&lt;6,"No","Yes")</f>
        <v>No</v>
      </c>
      <c r="O153" s="114">
        <f>COUNT(AB153:FQ153)</f>
        <v>0</v>
      </c>
      <c r="P153" s="115">
        <f>SUM(AB153:FQ153)</f>
        <v>0</v>
      </c>
      <c r="Q153" s="113" t="e">
        <f>SMALL(AB153:FQ153,1)</f>
        <v>#NUM!</v>
      </c>
      <c r="R153" s="113" t="e">
        <f>SMALL(AB153:FQ153,2)</f>
        <v>#NUM!</v>
      </c>
      <c r="S153" s="113" t="e">
        <f>SMALL(AB153:FQ153,3)</f>
        <v>#NUM!</v>
      </c>
      <c r="T153" s="113" t="e">
        <f>SMALL(AB153:FQ153,4)</f>
        <v>#NUM!</v>
      </c>
      <c r="U153" s="113" t="e">
        <f>SMALL(AB153:FQ153,5)</f>
        <v>#NUM!</v>
      </c>
      <c r="V153" s="113" t="e">
        <f>SMALL(AB153:FQ153,6)</f>
        <v>#NUM!</v>
      </c>
      <c r="W153" s="113" t="e">
        <f>SMALL(AB153:FQ153,7)</f>
        <v>#NUM!</v>
      </c>
      <c r="X153" s="113" t="e">
        <f>SMALL(AB153:FQ153,8)</f>
        <v>#NUM!</v>
      </c>
      <c r="Y153" s="113" t="e">
        <f>SMALL(AB153:FQ153,9)</f>
        <v>#NUM!</v>
      </c>
      <c r="Z153" s="113" t="e">
        <f>SMALL(AB153:FQ153,10)</f>
        <v>#NUM!</v>
      </c>
      <c r="AA153" s="116">
        <f>SUM(O153/28)</f>
        <v>0</v>
      </c>
      <c r="AB153" s="116"/>
      <c r="AC153" s="140"/>
      <c r="AD153" s="308"/>
      <c r="AE153" s="308"/>
      <c r="AF153" s="308"/>
      <c r="AG153" s="308"/>
      <c r="AH153" s="117"/>
      <c r="AI153" s="133"/>
      <c r="AJ153" s="308"/>
      <c r="AK153" s="308"/>
      <c r="AL153" s="308"/>
      <c r="AM153" s="308"/>
      <c r="AN153" s="308"/>
      <c r="AO153" s="120"/>
      <c r="AP153" s="120"/>
      <c r="AQ153" s="133"/>
      <c r="AR153" s="140"/>
      <c r="AS153" s="140"/>
      <c r="AT153" s="296"/>
      <c r="AU153" s="296"/>
      <c r="AV153" s="136"/>
      <c r="AW153" s="136"/>
      <c r="AX153" s="136"/>
      <c r="AY153" s="139"/>
      <c r="AZ153" s="139"/>
      <c r="BA153" s="135"/>
      <c r="BB153" s="135"/>
      <c r="BC153" s="138"/>
      <c r="BD153" s="138"/>
      <c r="BE153" s="138"/>
      <c r="BF153" s="138"/>
      <c r="BG153" s="137"/>
      <c r="BH153" s="137"/>
      <c r="BI153" s="296"/>
      <c r="BJ153" s="296"/>
      <c r="BK153" s="296"/>
      <c r="BL153" s="296"/>
      <c r="BM153" s="296"/>
      <c r="BN153" s="140"/>
      <c r="BO153" s="139"/>
      <c r="BP153" s="139"/>
      <c r="BQ153" s="139"/>
      <c r="BR153" s="139"/>
      <c r="BS153" s="139"/>
      <c r="BT153" s="139"/>
      <c r="BU153" s="131"/>
      <c r="BV153" s="131"/>
      <c r="BW153" s="139"/>
      <c r="BX153" s="139"/>
      <c r="BY153" s="118"/>
      <c r="BZ153" s="120"/>
      <c r="CA153" s="120"/>
      <c r="CB153" s="140"/>
      <c r="CC153" s="131"/>
      <c r="CD153" s="131"/>
      <c r="CE153" s="131"/>
      <c r="CF153" s="141"/>
      <c r="CG153" s="140"/>
      <c r="CH153" s="120"/>
      <c r="CI153" s="120"/>
      <c r="CJ153" s="140"/>
      <c r="CK153" s="130"/>
      <c r="CL153" s="130"/>
      <c r="CM153" s="130"/>
      <c r="CN153" s="130"/>
      <c r="CO153" s="117"/>
      <c r="CP153" s="118"/>
      <c r="CQ153" s="351"/>
      <c r="CR153" s="351"/>
      <c r="CS153" s="351"/>
      <c r="CT153" s="119"/>
      <c r="CU153" s="119"/>
      <c r="CV153" s="119"/>
      <c r="CW153" s="120"/>
      <c r="CX153" s="120"/>
      <c r="CY153" s="120"/>
      <c r="CZ153" s="120"/>
      <c r="DA153" s="121"/>
      <c r="DB153" s="121"/>
      <c r="DC153" s="120"/>
      <c r="DD153" s="120"/>
      <c r="DE153" s="120"/>
      <c r="DF153" s="120"/>
      <c r="DG153" s="337"/>
      <c r="DH153" s="337"/>
      <c r="DI153" s="337"/>
      <c r="DJ153" s="282"/>
      <c r="DK153" s="282"/>
      <c r="DL153" s="121"/>
      <c r="DM153" s="121"/>
      <c r="DN153" s="121"/>
      <c r="DO153" s="122"/>
      <c r="DP153" s="123"/>
      <c r="DQ153" s="124"/>
      <c r="DR153" s="125"/>
      <c r="DS153" s="120"/>
      <c r="DT153" s="120"/>
      <c r="DU153" s="126"/>
      <c r="DV153" s="127"/>
      <c r="DW153" s="120"/>
      <c r="DX153" s="120"/>
      <c r="DY153" s="126"/>
      <c r="DZ153" s="127"/>
      <c r="EA153" s="120"/>
      <c r="EB153" s="120"/>
      <c r="EC153" s="128"/>
      <c r="ED153" s="128"/>
      <c r="EE153" s="128"/>
      <c r="EF153" s="128"/>
      <c r="EG153" s="128"/>
      <c r="EH153" s="128"/>
      <c r="EI153" s="129"/>
      <c r="EJ153" s="129"/>
      <c r="EK153" s="129"/>
      <c r="EL153" s="127"/>
      <c r="EM153" s="120"/>
      <c r="EN153" s="120"/>
      <c r="EO153" s="129"/>
      <c r="EP153" s="129"/>
      <c r="EQ153" s="129"/>
      <c r="ER153" s="130"/>
      <c r="ES153" s="130"/>
      <c r="ET153" s="130"/>
      <c r="EU153" s="130"/>
      <c r="EV153" s="130"/>
      <c r="EW153" s="131"/>
      <c r="EX153" s="131"/>
      <c r="EY153" s="120"/>
      <c r="EZ153" s="120"/>
      <c r="FA153" s="127"/>
      <c r="FB153" s="117"/>
      <c r="FC153" s="132"/>
      <c r="FD153" s="132"/>
      <c r="FE153" s="120"/>
      <c r="FF153" s="120"/>
      <c r="FG153" s="123"/>
      <c r="FH153" s="123"/>
      <c r="FI153" s="134"/>
      <c r="FJ153" s="117"/>
      <c r="FK153" s="117"/>
      <c r="FL153" s="289"/>
      <c r="FM153" s="117"/>
      <c r="FN153" s="120"/>
      <c r="FO153" s="120"/>
      <c r="FP153" s="120"/>
      <c r="FQ153" s="120"/>
      <c r="FR153" s="142">
        <v>42193</v>
      </c>
      <c r="FS153" s="143">
        <v>39172</v>
      </c>
      <c r="FT153" s="14"/>
      <c r="FU153" s="14"/>
      <c r="FV153" s="14"/>
      <c r="FW153" s="14"/>
      <c r="FX153" s="14"/>
      <c r="FY153" s="14"/>
      <c r="FZ153" s="14"/>
      <c r="GA153" s="14"/>
      <c r="GB153" s="14"/>
    </row>
    <row r="154" spans="1:184" s="7" customFormat="1" ht="14.25">
      <c r="A154" s="314">
        <v>151</v>
      </c>
      <c r="B154" s="248" t="s">
        <v>306</v>
      </c>
      <c r="C154" s="249" t="s">
        <v>114</v>
      </c>
      <c r="D154" s="106">
        <v>36987</v>
      </c>
      <c r="E154" s="225">
        <v>233562485</v>
      </c>
      <c r="F154" s="108" t="s">
        <v>307</v>
      </c>
      <c r="G154" s="354" t="s">
        <v>6</v>
      </c>
      <c r="H154" s="110">
        <f>YEAR(FR154-D154)</f>
        <v>1914</v>
      </c>
      <c r="I154" s="111">
        <f>SUM(H154-1900)</f>
        <v>14</v>
      </c>
      <c r="J154" s="111">
        <f>IF(I154&gt;30,"",I154)</f>
        <v>14</v>
      </c>
      <c r="K154" s="110" t="e">
        <f>AVERAGE(L154:M154)</f>
        <v>#DIV/0!</v>
      </c>
      <c r="L154" s="112" t="e">
        <f>SUM(P154/O154)</f>
        <v>#DIV/0!</v>
      </c>
      <c r="M154" s="113" t="e">
        <f>AVERAGE(Q154:Z154)</f>
        <v>#NUM!</v>
      </c>
      <c r="N154" s="113" t="str">
        <f>IF(O154&lt;10,"No","Yes")</f>
        <v>No</v>
      </c>
      <c r="O154" s="114">
        <f>COUNT(AB154:FQ154)</f>
        <v>0</v>
      </c>
      <c r="P154" s="115">
        <f>SUM(AB154:FQ154)</f>
        <v>0</v>
      </c>
      <c r="Q154" s="113" t="e">
        <f>SMALL(AB154:FQ154,1)</f>
        <v>#NUM!</v>
      </c>
      <c r="R154" s="113" t="e">
        <f>SMALL(AB154:FQ154,2)</f>
        <v>#NUM!</v>
      </c>
      <c r="S154" s="113" t="e">
        <f>SMALL(AB154:FQ154,3)</f>
        <v>#NUM!</v>
      </c>
      <c r="T154" s="113" t="e">
        <f>SMALL(AB154:FQ154,4)</f>
        <v>#NUM!</v>
      </c>
      <c r="U154" s="113" t="e">
        <f>SMALL(AB154:FQ154,5)</f>
        <v>#NUM!</v>
      </c>
      <c r="V154" s="113" t="e">
        <f>SMALL(AB154:FQ154,6)</f>
        <v>#NUM!</v>
      </c>
      <c r="W154" s="113" t="e">
        <f>SMALL(AB154:FQ154,7)</f>
        <v>#NUM!</v>
      </c>
      <c r="X154" s="113" t="e">
        <f>SMALL(AB154:FQ154,8)</f>
        <v>#NUM!</v>
      </c>
      <c r="Y154" s="113" t="e">
        <f>SMALL(AB154:FQ154,9)</f>
        <v>#NUM!</v>
      </c>
      <c r="Z154" s="113" t="e">
        <f>SMALL(AB154:FQ154,10)</f>
        <v>#NUM!</v>
      </c>
      <c r="AA154" s="116">
        <f>SUM(O154/28)</f>
        <v>0</v>
      </c>
      <c r="AB154" s="116"/>
      <c r="AC154" s="140"/>
      <c r="AD154" s="308"/>
      <c r="AE154" s="308"/>
      <c r="AF154" s="308"/>
      <c r="AG154" s="308"/>
      <c r="AH154" s="117"/>
      <c r="AI154" s="133"/>
      <c r="AJ154" s="308"/>
      <c r="AK154" s="308"/>
      <c r="AL154" s="308"/>
      <c r="AM154" s="308"/>
      <c r="AN154" s="308"/>
      <c r="AO154" s="120"/>
      <c r="AP154" s="120"/>
      <c r="AQ154" s="133"/>
      <c r="AR154" s="140"/>
      <c r="AS154" s="140"/>
      <c r="AT154" s="296"/>
      <c r="AU154" s="296"/>
      <c r="AV154" s="136"/>
      <c r="AW154" s="136"/>
      <c r="AX154" s="136"/>
      <c r="AY154" s="139"/>
      <c r="AZ154" s="139"/>
      <c r="BA154" s="135"/>
      <c r="BB154" s="135"/>
      <c r="BC154" s="138"/>
      <c r="BD154" s="138"/>
      <c r="BE154" s="138"/>
      <c r="BF154" s="138"/>
      <c r="BG154" s="137"/>
      <c r="BH154" s="137"/>
      <c r="BI154" s="296"/>
      <c r="BJ154" s="296"/>
      <c r="BK154" s="296"/>
      <c r="BL154" s="296"/>
      <c r="BM154" s="296"/>
      <c r="BN154" s="140"/>
      <c r="BO154" s="139"/>
      <c r="BP154" s="139"/>
      <c r="BQ154" s="139"/>
      <c r="BR154" s="139"/>
      <c r="BS154" s="139"/>
      <c r="BT154" s="139"/>
      <c r="BU154" s="131"/>
      <c r="BV154" s="131"/>
      <c r="BW154" s="139"/>
      <c r="BX154" s="139"/>
      <c r="BY154" s="118"/>
      <c r="BZ154" s="120"/>
      <c r="CA154" s="120"/>
      <c r="CB154" s="140"/>
      <c r="CC154" s="131"/>
      <c r="CD154" s="131"/>
      <c r="CE154" s="131"/>
      <c r="CF154" s="141"/>
      <c r="CG154" s="140"/>
      <c r="CH154" s="120"/>
      <c r="CI154" s="120"/>
      <c r="CJ154" s="140"/>
      <c r="CK154" s="130"/>
      <c r="CL154" s="130"/>
      <c r="CM154" s="130"/>
      <c r="CN154" s="130"/>
      <c r="CO154" s="117"/>
      <c r="CP154" s="118"/>
      <c r="CQ154" s="351"/>
      <c r="CR154" s="351"/>
      <c r="CS154" s="351"/>
      <c r="CT154" s="119"/>
      <c r="CU154" s="119"/>
      <c r="CV154" s="119"/>
      <c r="CW154" s="120"/>
      <c r="CX154" s="120"/>
      <c r="CY154" s="120"/>
      <c r="CZ154" s="120"/>
      <c r="DA154" s="121"/>
      <c r="DB154" s="121"/>
      <c r="DC154" s="120"/>
      <c r="DD154" s="120"/>
      <c r="DE154" s="120"/>
      <c r="DF154" s="120"/>
      <c r="DG154" s="337"/>
      <c r="DH154" s="337"/>
      <c r="DI154" s="337"/>
      <c r="DJ154" s="282"/>
      <c r="DK154" s="282"/>
      <c r="DL154" s="121"/>
      <c r="DM154" s="121"/>
      <c r="DN154" s="121"/>
      <c r="DO154" s="122"/>
      <c r="DP154" s="123"/>
      <c r="DQ154" s="124"/>
      <c r="DR154" s="125"/>
      <c r="DS154" s="120"/>
      <c r="DT154" s="120"/>
      <c r="DU154" s="126"/>
      <c r="DV154" s="127"/>
      <c r="DW154" s="120"/>
      <c r="DX154" s="120"/>
      <c r="DY154" s="126"/>
      <c r="DZ154" s="127"/>
      <c r="EA154" s="120"/>
      <c r="EB154" s="120"/>
      <c r="EC154" s="128"/>
      <c r="ED154" s="128"/>
      <c r="EE154" s="128"/>
      <c r="EF154" s="128"/>
      <c r="EG154" s="128"/>
      <c r="EH154" s="128"/>
      <c r="EI154" s="129"/>
      <c r="EJ154" s="129"/>
      <c r="EK154" s="129"/>
      <c r="EL154" s="127"/>
      <c r="EM154" s="120"/>
      <c r="EN154" s="120"/>
      <c r="EO154" s="129"/>
      <c r="EP154" s="129"/>
      <c r="EQ154" s="129"/>
      <c r="ER154" s="130"/>
      <c r="ES154" s="130"/>
      <c r="ET154" s="130"/>
      <c r="EU154" s="130"/>
      <c r="EV154" s="130"/>
      <c r="EW154" s="131"/>
      <c r="EX154" s="131"/>
      <c r="EY154" s="120"/>
      <c r="EZ154" s="120"/>
      <c r="FA154" s="127"/>
      <c r="FB154" s="117"/>
      <c r="FC154" s="132"/>
      <c r="FD154" s="132"/>
      <c r="FE154" s="120"/>
      <c r="FF154" s="120"/>
      <c r="FG154" s="123"/>
      <c r="FH154" s="123"/>
      <c r="FI154" s="134"/>
      <c r="FJ154" s="117"/>
      <c r="FK154" s="117"/>
      <c r="FL154" s="289"/>
      <c r="FM154" s="117"/>
      <c r="FN154" s="120"/>
      <c r="FO154" s="120"/>
      <c r="FP154" s="201"/>
      <c r="FQ154" s="201"/>
      <c r="FR154" s="142">
        <v>42193</v>
      </c>
      <c r="FS154" s="143">
        <v>39172</v>
      </c>
      <c r="FT154" s="14"/>
      <c r="FU154" s="14"/>
      <c r="FV154" s="14"/>
      <c r="FW154" s="14"/>
      <c r="FX154" s="14"/>
      <c r="FY154" s="14"/>
      <c r="FZ154" s="14"/>
      <c r="GA154" s="14"/>
      <c r="GB154" s="14"/>
    </row>
    <row r="155" spans="1:184" s="7" customFormat="1" ht="14.25">
      <c r="A155" s="314">
        <v>152</v>
      </c>
      <c r="B155" s="197" t="s">
        <v>355</v>
      </c>
      <c r="C155" s="198" t="s">
        <v>113</v>
      </c>
      <c r="D155" s="106">
        <v>36348</v>
      </c>
      <c r="E155" s="107" t="s">
        <v>356</v>
      </c>
      <c r="F155" s="108" t="s">
        <v>357</v>
      </c>
      <c r="G155" s="176" t="s">
        <v>29</v>
      </c>
      <c r="H155" s="110">
        <f>YEAR(FR155-D155)</f>
        <v>1916</v>
      </c>
      <c r="I155" s="111">
        <f>SUM(H155-1900)</f>
        <v>16</v>
      </c>
      <c r="J155" s="111">
        <f>IF(I155&gt;30,"",I155)</f>
        <v>16</v>
      </c>
      <c r="K155" s="110" t="e">
        <f>AVERAGE(L155:M155)</f>
        <v>#DIV/0!</v>
      </c>
      <c r="L155" s="112" t="e">
        <f>SUM(P155/O155)</f>
        <v>#DIV/0!</v>
      </c>
      <c r="M155" s="113" t="e">
        <f>AVERAGE(Q155:Z155)</f>
        <v>#NUM!</v>
      </c>
      <c r="N155" s="113" t="str">
        <f>IF(O155&lt;10,"No","Yes")</f>
        <v>No</v>
      </c>
      <c r="O155" s="114">
        <f>COUNT(AB155:FQ155)</f>
        <v>0</v>
      </c>
      <c r="P155" s="115">
        <f>SUM(AB155:FQ155)</f>
        <v>0</v>
      </c>
      <c r="Q155" s="113" t="e">
        <f>SMALL(AB155:FQ155,1)</f>
        <v>#NUM!</v>
      </c>
      <c r="R155" s="113" t="e">
        <f>SMALL(AB155:FQ155,2)</f>
        <v>#NUM!</v>
      </c>
      <c r="S155" s="113" t="e">
        <f>SMALL(AB155:FQ155,3)</f>
        <v>#NUM!</v>
      </c>
      <c r="T155" s="113" t="e">
        <f>SMALL(AB155:FQ155,4)</f>
        <v>#NUM!</v>
      </c>
      <c r="U155" s="113" t="e">
        <f>SMALL(AB155:FQ155,5)</f>
        <v>#NUM!</v>
      </c>
      <c r="V155" s="113" t="e">
        <f>SMALL(AB155:FQ155,6)</f>
        <v>#NUM!</v>
      </c>
      <c r="W155" s="113" t="e">
        <f>SMALL(AB155:FQ155,7)</f>
        <v>#NUM!</v>
      </c>
      <c r="X155" s="113" t="e">
        <f>SMALL(AB155:FQ155,8)</f>
        <v>#NUM!</v>
      </c>
      <c r="Y155" s="113" t="e">
        <f>SMALL(AB155:FQ155,9)</f>
        <v>#NUM!</v>
      </c>
      <c r="Z155" s="113" t="e">
        <f>SMALL(AB155:FQ155,10)</f>
        <v>#NUM!</v>
      </c>
      <c r="AA155" s="116">
        <f>SUM(O155/28)</f>
        <v>0</v>
      </c>
      <c r="AB155" s="116"/>
      <c r="AC155" s="140"/>
      <c r="AD155" s="308"/>
      <c r="AE155" s="308"/>
      <c r="AF155" s="308"/>
      <c r="AG155" s="308"/>
      <c r="AH155" s="117"/>
      <c r="AI155" s="133"/>
      <c r="AJ155" s="308"/>
      <c r="AK155" s="308"/>
      <c r="AL155" s="308"/>
      <c r="AM155" s="308"/>
      <c r="AN155" s="308"/>
      <c r="AO155" s="120"/>
      <c r="AP155" s="120"/>
      <c r="AQ155" s="133"/>
      <c r="AR155" s="140"/>
      <c r="AS155" s="140"/>
      <c r="AT155" s="296"/>
      <c r="AU155" s="296"/>
      <c r="AV155" s="136"/>
      <c r="AW155" s="136"/>
      <c r="AX155" s="136"/>
      <c r="AY155" s="139"/>
      <c r="AZ155" s="139"/>
      <c r="BA155" s="135"/>
      <c r="BB155" s="135"/>
      <c r="BC155" s="138"/>
      <c r="BD155" s="138"/>
      <c r="BE155" s="138"/>
      <c r="BF155" s="138"/>
      <c r="BG155" s="137"/>
      <c r="BH155" s="137"/>
      <c r="BI155" s="296"/>
      <c r="BJ155" s="296"/>
      <c r="BK155" s="296"/>
      <c r="BL155" s="296"/>
      <c r="BM155" s="296"/>
      <c r="BN155" s="140"/>
      <c r="BO155" s="139"/>
      <c r="BP155" s="139"/>
      <c r="BQ155" s="139"/>
      <c r="BR155" s="139"/>
      <c r="BS155" s="139"/>
      <c r="BT155" s="139"/>
      <c r="BU155" s="131"/>
      <c r="BV155" s="131"/>
      <c r="BW155" s="139"/>
      <c r="BX155" s="139"/>
      <c r="BY155" s="118"/>
      <c r="BZ155" s="120"/>
      <c r="CA155" s="120"/>
      <c r="CB155" s="140"/>
      <c r="CC155" s="131"/>
      <c r="CD155" s="131"/>
      <c r="CE155" s="131"/>
      <c r="CF155" s="141"/>
      <c r="CG155" s="140"/>
      <c r="CH155" s="120"/>
      <c r="CI155" s="120"/>
      <c r="CJ155" s="140"/>
      <c r="CK155" s="130"/>
      <c r="CL155" s="130"/>
      <c r="CM155" s="130"/>
      <c r="CN155" s="130"/>
      <c r="CO155" s="117"/>
      <c r="CP155" s="118"/>
      <c r="CQ155" s="351"/>
      <c r="CR155" s="351"/>
      <c r="CS155" s="351"/>
      <c r="CT155" s="119"/>
      <c r="CU155" s="119"/>
      <c r="CV155" s="119"/>
      <c r="CW155" s="120"/>
      <c r="CX155" s="120"/>
      <c r="CY155" s="120"/>
      <c r="CZ155" s="120"/>
      <c r="DA155" s="121"/>
      <c r="DB155" s="121"/>
      <c r="DC155" s="120"/>
      <c r="DD155" s="120"/>
      <c r="DE155" s="120"/>
      <c r="DF155" s="120"/>
      <c r="DG155" s="337"/>
      <c r="DH155" s="337"/>
      <c r="DI155" s="337"/>
      <c r="DJ155" s="282"/>
      <c r="DK155" s="282"/>
      <c r="DL155" s="121"/>
      <c r="DM155" s="121"/>
      <c r="DN155" s="121"/>
      <c r="DO155" s="122"/>
      <c r="DP155" s="123"/>
      <c r="DQ155" s="124"/>
      <c r="DR155" s="125"/>
      <c r="DS155" s="120"/>
      <c r="DT155" s="120"/>
      <c r="DU155" s="126"/>
      <c r="DV155" s="127"/>
      <c r="DW155" s="120"/>
      <c r="DX155" s="120"/>
      <c r="DY155" s="126"/>
      <c r="DZ155" s="127"/>
      <c r="EA155" s="120"/>
      <c r="EB155" s="120"/>
      <c r="EC155" s="128"/>
      <c r="ED155" s="128"/>
      <c r="EE155" s="128"/>
      <c r="EF155" s="128"/>
      <c r="EG155" s="128"/>
      <c r="EH155" s="128"/>
      <c r="EI155" s="129"/>
      <c r="EJ155" s="129"/>
      <c r="EK155" s="129"/>
      <c r="EL155" s="127"/>
      <c r="EM155" s="120"/>
      <c r="EN155" s="120"/>
      <c r="EO155" s="129"/>
      <c r="EP155" s="129"/>
      <c r="EQ155" s="129"/>
      <c r="ER155" s="130"/>
      <c r="ES155" s="130"/>
      <c r="ET155" s="130"/>
      <c r="EU155" s="130"/>
      <c r="EV155" s="130"/>
      <c r="EW155" s="131"/>
      <c r="EX155" s="131"/>
      <c r="EY155" s="120"/>
      <c r="EZ155" s="120"/>
      <c r="FA155" s="127"/>
      <c r="FB155" s="117"/>
      <c r="FC155" s="132"/>
      <c r="FD155" s="132"/>
      <c r="FE155" s="120"/>
      <c r="FF155" s="120"/>
      <c r="FG155" s="123"/>
      <c r="FH155" s="123"/>
      <c r="FI155" s="134"/>
      <c r="FJ155" s="117"/>
      <c r="FK155" s="117"/>
      <c r="FL155" s="289"/>
      <c r="FM155" s="117"/>
      <c r="FN155" s="120"/>
      <c r="FO155" s="120"/>
      <c r="FP155" s="120"/>
      <c r="FQ155" s="120"/>
      <c r="FR155" s="142">
        <v>42193</v>
      </c>
      <c r="FS155" s="143">
        <v>39172</v>
      </c>
      <c r="FT155" s="14"/>
      <c r="FU155" s="14"/>
      <c r="FV155" s="14"/>
      <c r="FW155" s="14"/>
      <c r="FX155" s="14"/>
      <c r="FY155" s="14"/>
      <c r="FZ155" s="14"/>
      <c r="GA155" s="14"/>
      <c r="GB155" s="14"/>
    </row>
    <row r="156" spans="1:184" s="7" customFormat="1" ht="14.25">
      <c r="A156" s="314">
        <v>153</v>
      </c>
      <c r="B156" s="264" t="s">
        <v>334</v>
      </c>
      <c r="C156" s="265" t="s">
        <v>117</v>
      </c>
      <c r="D156" s="106">
        <v>37781</v>
      </c>
      <c r="E156" s="107" t="s">
        <v>335</v>
      </c>
      <c r="F156" s="108" t="s">
        <v>336</v>
      </c>
      <c r="G156" s="176" t="s">
        <v>7</v>
      </c>
      <c r="H156" s="110">
        <f>YEAR(FR156-D156)</f>
        <v>1912</v>
      </c>
      <c r="I156" s="111">
        <f>SUM(H156-1900)</f>
        <v>12</v>
      </c>
      <c r="J156" s="111">
        <f>IF(I156&gt;30,"",I156)</f>
        <v>12</v>
      </c>
      <c r="K156" s="110" t="e">
        <f>AVERAGE(L156:M156)</f>
        <v>#DIV/0!</v>
      </c>
      <c r="L156" s="112" t="e">
        <f>SUM(P156/O156)</f>
        <v>#DIV/0!</v>
      </c>
      <c r="M156" s="113" t="e">
        <f>AVERAGE(Q156:V156)</f>
        <v>#NUM!</v>
      </c>
      <c r="N156" s="113" t="str">
        <f>IF(O156&lt;6,"No","Yes")</f>
        <v>No</v>
      </c>
      <c r="O156" s="114">
        <f>COUNT(AB156:FQ156)</f>
        <v>0</v>
      </c>
      <c r="P156" s="115">
        <f>SUM(AB156:FQ156)</f>
        <v>0</v>
      </c>
      <c r="Q156" s="113" t="e">
        <f>SMALL(AB156:FQ156,1)</f>
        <v>#NUM!</v>
      </c>
      <c r="R156" s="113" t="e">
        <f>SMALL(AB156:FQ156,2)</f>
        <v>#NUM!</v>
      </c>
      <c r="S156" s="113" t="e">
        <f>SMALL(AB156:FQ156,3)</f>
        <v>#NUM!</v>
      </c>
      <c r="T156" s="113" t="e">
        <f>SMALL(AB156:FQ156,4)</f>
        <v>#NUM!</v>
      </c>
      <c r="U156" s="113" t="e">
        <f>SMALL(AB156:FQ156,5)</f>
        <v>#NUM!</v>
      </c>
      <c r="V156" s="113" t="e">
        <f>SMALL(AB156:FQ156,6)</f>
        <v>#NUM!</v>
      </c>
      <c r="W156" s="113" t="e">
        <f>SMALL(AB156:FQ156,7)</f>
        <v>#NUM!</v>
      </c>
      <c r="X156" s="113" t="e">
        <f>SMALL(AB156:FQ156,8)</f>
        <v>#NUM!</v>
      </c>
      <c r="Y156" s="113" t="e">
        <f>SMALL(AB156:FQ156,9)</f>
        <v>#NUM!</v>
      </c>
      <c r="Z156" s="113" t="e">
        <f>SMALL(AB156:FQ156,10)</f>
        <v>#NUM!</v>
      </c>
      <c r="AA156" s="116">
        <f>SUM(O156/28)</f>
        <v>0</v>
      </c>
      <c r="AB156" s="116"/>
      <c r="AC156" s="140"/>
      <c r="AD156" s="308"/>
      <c r="AE156" s="308"/>
      <c r="AF156" s="308"/>
      <c r="AG156" s="308"/>
      <c r="AH156" s="117"/>
      <c r="AI156" s="133"/>
      <c r="AJ156" s="308"/>
      <c r="AK156" s="308"/>
      <c r="AL156" s="308"/>
      <c r="AM156" s="308"/>
      <c r="AN156" s="308"/>
      <c r="AO156" s="120"/>
      <c r="AP156" s="120"/>
      <c r="AQ156" s="133"/>
      <c r="AR156" s="140"/>
      <c r="AS156" s="140"/>
      <c r="AT156" s="296"/>
      <c r="AU156" s="296"/>
      <c r="AV156" s="136"/>
      <c r="AW156" s="136"/>
      <c r="AX156" s="136"/>
      <c r="AY156" s="139"/>
      <c r="AZ156" s="139"/>
      <c r="BA156" s="135"/>
      <c r="BB156" s="135"/>
      <c r="BC156" s="138"/>
      <c r="BD156" s="138"/>
      <c r="BE156" s="138"/>
      <c r="BF156" s="138"/>
      <c r="BG156" s="137"/>
      <c r="BH156" s="137"/>
      <c r="BI156" s="296"/>
      <c r="BJ156" s="296"/>
      <c r="BK156" s="296"/>
      <c r="BL156" s="296"/>
      <c r="BM156" s="296"/>
      <c r="BN156" s="140"/>
      <c r="BO156" s="139"/>
      <c r="BP156" s="139"/>
      <c r="BQ156" s="139"/>
      <c r="BR156" s="139"/>
      <c r="BS156" s="139"/>
      <c r="BT156" s="139"/>
      <c r="BU156" s="131"/>
      <c r="BV156" s="131"/>
      <c r="BW156" s="139"/>
      <c r="BX156" s="139"/>
      <c r="BY156" s="118"/>
      <c r="BZ156" s="120"/>
      <c r="CA156" s="120"/>
      <c r="CB156" s="140"/>
      <c r="CC156" s="131"/>
      <c r="CD156" s="131"/>
      <c r="CE156" s="131"/>
      <c r="CF156" s="141"/>
      <c r="CG156" s="140"/>
      <c r="CH156" s="120"/>
      <c r="CI156" s="120"/>
      <c r="CJ156" s="140"/>
      <c r="CK156" s="130"/>
      <c r="CL156" s="130"/>
      <c r="CM156" s="130"/>
      <c r="CN156" s="130"/>
      <c r="CO156" s="117"/>
      <c r="CP156" s="118"/>
      <c r="CQ156" s="351"/>
      <c r="CR156" s="351"/>
      <c r="CS156" s="351"/>
      <c r="CT156" s="119"/>
      <c r="CU156" s="119"/>
      <c r="CV156" s="119"/>
      <c r="CW156" s="120"/>
      <c r="CX156" s="120"/>
      <c r="CY156" s="120"/>
      <c r="CZ156" s="120"/>
      <c r="DA156" s="121"/>
      <c r="DB156" s="121"/>
      <c r="DC156" s="120"/>
      <c r="DD156" s="120"/>
      <c r="DE156" s="120"/>
      <c r="DF156" s="120"/>
      <c r="DG156" s="337"/>
      <c r="DH156" s="337"/>
      <c r="DI156" s="337"/>
      <c r="DJ156" s="282"/>
      <c r="DK156" s="282"/>
      <c r="DL156" s="121"/>
      <c r="DM156" s="121"/>
      <c r="DN156" s="121"/>
      <c r="DO156" s="122"/>
      <c r="DP156" s="123"/>
      <c r="DQ156" s="124"/>
      <c r="DR156" s="125"/>
      <c r="DS156" s="120"/>
      <c r="DT156" s="120"/>
      <c r="DU156" s="126"/>
      <c r="DV156" s="127"/>
      <c r="DW156" s="120"/>
      <c r="DX156" s="120"/>
      <c r="DY156" s="126"/>
      <c r="DZ156" s="127"/>
      <c r="EA156" s="120"/>
      <c r="EB156" s="120"/>
      <c r="EC156" s="128"/>
      <c r="ED156" s="128"/>
      <c r="EE156" s="128"/>
      <c r="EF156" s="128"/>
      <c r="EG156" s="128"/>
      <c r="EH156" s="128"/>
      <c r="EI156" s="129"/>
      <c r="EJ156" s="129"/>
      <c r="EK156" s="129"/>
      <c r="EL156" s="127"/>
      <c r="EM156" s="120"/>
      <c r="EN156" s="120"/>
      <c r="EO156" s="129"/>
      <c r="EP156" s="129"/>
      <c r="EQ156" s="129"/>
      <c r="ER156" s="130"/>
      <c r="ES156" s="130"/>
      <c r="ET156" s="130"/>
      <c r="EU156" s="130"/>
      <c r="EV156" s="130"/>
      <c r="EW156" s="131"/>
      <c r="EX156" s="131"/>
      <c r="EY156" s="120"/>
      <c r="EZ156" s="120"/>
      <c r="FA156" s="127"/>
      <c r="FB156" s="117"/>
      <c r="FC156" s="242"/>
      <c r="FD156" s="242"/>
      <c r="FE156" s="120"/>
      <c r="FF156" s="120"/>
      <c r="FG156" s="123"/>
      <c r="FH156" s="123"/>
      <c r="FI156" s="134"/>
      <c r="FJ156" s="117"/>
      <c r="FK156" s="117"/>
      <c r="FL156" s="289"/>
      <c r="FM156" s="117"/>
      <c r="FN156" s="120"/>
      <c r="FO156" s="120"/>
      <c r="FP156" s="181"/>
      <c r="FQ156" s="181"/>
      <c r="FR156" s="142">
        <v>42193</v>
      </c>
      <c r="FS156" s="143">
        <v>39172</v>
      </c>
      <c r="FT156" s="14"/>
      <c r="FU156" s="14"/>
      <c r="FV156" s="14"/>
      <c r="FW156" s="14"/>
      <c r="FX156" s="14"/>
      <c r="FY156" s="14"/>
      <c r="FZ156" s="14"/>
      <c r="GA156" s="14"/>
      <c r="GB156" s="14"/>
    </row>
    <row r="157" spans="1:184" s="7" customFormat="1" ht="14.25">
      <c r="A157" s="314">
        <v>154</v>
      </c>
      <c r="B157" s="104" t="s">
        <v>320</v>
      </c>
      <c r="C157" s="105" t="s">
        <v>110</v>
      </c>
      <c r="D157" s="106">
        <v>36388</v>
      </c>
      <c r="E157" s="107" t="s">
        <v>321</v>
      </c>
      <c r="F157" s="108" t="s">
        <v>322</v>
      </c>
      <c r="G157" s="176" t="s">
        <v>7</v>
      </c>
      <c r="H157" s="110">
        <f>YEAR(FR157-D157)</f>
        <v>1915</v>
      </c>
      <c r="I157" s="111">
        <f>SUM(H157-1900)</f>
        <v>15</v>
      </c>
      <c r="J157" s="111">
        <f>IF(I157&gt;30,"",I157)</f>
        <v>15</v>
      </c>
      <c r="K157" s="110" t="e">
        <f>AVERAGE(L157:M157)</f>
        <v>#DIV/0!</v>
      </c>
      <c r="L157" s="112" t="e">
        <f>SUM(P157/O157)</f>
        <v>#DIV/0!</v>
      </c>
      <c r="M157" s="113" t="e">
        <f>AVERAGE(Q157:Z157)</f>
        <v>#NUM!</v>
      </c>
      <c r="N157" s="113" t="str">
        <f>IF(O157&lt;10,"No","Yes")</f>
        <v>No</v>
      </c>
      <c r="O157" s="114">
        <f>COUNT(AB157:FQ157)</f>
        <v>0</v>
      </c>
      <c r="P157" s="115">
        <f>SUM(AB157:FQ157)</f>
        <v>0</v>
      </c>
      <c r="Q157" s="113" t="e">
        <f>SMALL(AB157:FQ157,1)</f>
        <v>#NUM!</v>
      </c>
      <c r="R157" s="113" t="e">
        <f>SMALL(AB157:FQ157,2)</f>
        <v>#NUM!</v>
      </c>
      <c r="S157" s="113" t="e">
        <f>SMALL(AB157:FQ157,3)</f>
        <v>#NUM!</v>
      </c>
      <c r="T157" s="113" t="e">
        <f>SMALL(AB157:FQ157,4)</f>
        <v>#NUM!</v>
      </c>
      <c r="U157" s="113" t="e">
        <f>SMALL(AB157:FQ157,5)</f>
        <v>#NUM!</v>
      </c>
      <c r="V157" s="113" t="e">
        <f>SMALL(AB157:FQ157,6)</f>
        <v>#NUM!</v>
      </c>
      <c r="W157" s="113" t="e">
        <f>SMALL(AB157:FQ157,7)</f>
        <v>#NUM!</v>
      </c>
      <c r="X157" s="113" t="e">
        <f>SMALL(AB157:FQ157,8)</f>
        <v>#NUM!</v>
      </c>
      <c r="Y157" s="113" t="e">
        <f>SMALL(AB157:FQ157,9)</f>
        <v>#NUM!</v>
      </c>
      <c r="Z157" s="113" t="e">
        <f>SMALL(AB157:FQ157,10)</f>
        <v>#NUM!</v>
      </c>
      <c r="AA157" s="116">
        <f>SUM(O157/28)</f>
        <v>0</v>
      </c>
      <c r="AB157" s="116"/>
      <c r="AC157" s="140"/>
      <c r="AD157" s="308"/>
      <c r="AE157" s="308"/>
      <c r="AF157" s="308"/>
      <c r="AG157" s="308"/>
      <c r="AH157" s="117"/>
      <c r="AI157" s="133"/>
      <c r="AJ157" s="308"/>
      <c r="AK157" s="308"/>
      <c r="AL157" s="308"/>
      <c r="AM157" s="308"/>
      <c r="AN157" s="308"/>
      <c r="AO157" s="120"/>
      <c r="AP157" s="120"/>
      <c r="AQ157" s="133"/>
      <c r="AR157" s="140"/>
      <c r="AS157" s="140"/>
      <c r="AT157" s="296"/>
      <c r="AU157" s="296"/>
      <c r="AV157" s="136"/>
      <c r="AW157" s="136"/>
      <c r="AX157" s="136"/>
      <c r="AY157" s="139"/>
      <c r="AZ157" s="139"/>
      <c r="BA157" s="135"/>
      <c r="BB157" s="135"/>
      <c r="BC157" s="138"/>
      <c r="BD157" s="138"/>
      <c r="BE157" s="138"/>
      <c r="BF157" s="138"/>
      <c r="BG157" s="137"/>
      <c r="BH157" s="137"/>
      <c r="BI157" s="296"/>
      <c r="BJ157" s="296"/>
      <c r="BK157" s="296"/>
      <c r="BL157" s="296"/>
      <c r="BM157" s="296"/>
      <c r="BN157" s="140"/>
      <c r="BO157" s="139"/>
      <c r="BP157" s="139"/>
      <c r="BQ157" s="139"/>
      <c r="BR157" s="139"/>
      <c r="BS157" s="139"/>
      <c r="BT157" s="139"/>
      <c r="BU157" s="131"/>
      <c r="BV157" s="131"/>
      <c r="BW157" s="139"/>
      <c r="BX157" s="139"/>
      <c r="BY157" s="118"/>
      <c r="BZ157" s="120"/>
      <c r="CA157" s="120"/>
      <c r="CB157" s="140"/>
      <c r="CC157" s="131"/>
      <c r="CD157" s="131"/>
      <c r="CE157" s="131"/>
      <c r="CF157" s="141"/>
      <c r="CG157" s="140"/>
      <c r="CH157" s="120"/>
      <c r="CI157" s="120"/>
      <c r="CJ157" s="140"/>
      <c r="CK157" s="130"/>
      <c r="CL157" s="130"/>
      <c r="CM157" s="130"/>
      <c r="CN157" s="130"/>
      <c r="CO157" s="117"/>
      <c r="CP157" s="118"/>
      <c r="CQ157" s="351"/>
      <c r="CR157" s="351"/>
      <c r="CS157" s="351"/>
      <c r="CT157" s="119"/>
      <c r="CU157" s="119"/>
      <c r="CV157" s="119"/>
      <c r="CW157" s="120"/>
      <c r="CX157" s="120"/>
      <c r="CY157" s="120"/>
      <c r="CZ157" s="120"/>
      <c r="DA157" s="121"/>
      <c r="DB157" s="121"/>
      <c r="DC157" s="120"/>
      <c r="DD157" s="120"/>
      <c r="DE157" s="120"/>
      <c r="DF157" s="120"/>
      <c r="DG157" s="337"/>
      <c r="DH157" s="337"/>
      <c r="DI157" s="337"/>
      <c r="DJ157" s="282"/>
      <c r="DK157" s="282"/>
      <c r="DL157" s="121"/>
      <c r="DM157" s="121"/>
      <c r="DN157" s="121"/>
      <c r="DO157" s="122"/>
      <c r="DP157" s="123"/>
      <c r="DQ157" s="124"/>
      <c r="DR157" s="125"/>
      <c r="DS157" s="120"/>
      <c r="DT157" s="120"/>
      <c r="DU157" s="126"/>
      <c r="DV157" s="127"/>
      <c r="DW157" s="120"/>
      <c r="DX157" s="120"/>
      <c r="DY157" s="126"/>
      <c r="DZ157" s="127"/>
      <c r="EA157" s="120"/>
      <c r="EB157" s="120"/>
      <c r="EC157" s="128"/>
      <c r="ED157" s="128"/>
      <c r="EE157" s="128"/>
      <c r="EF157" s="128"/>
      <c r="EG157" s="128"/>
      <c r="EH157" s="128"/>
      <c r="EI157" s="129"/>
      <c r="EJ157" s="129"/>
      <c r="EK157" s="129"/>
      <c r="EL157" s="127"/>
      <c r="EM157" s="120"/>
      <c r="EN157" s="120"/>
      <c r="EO157" s="129"/>
      <c r="EP157" s="129"/>
      <c r="EQ157" s="129"/>
      <c r="ER157" s="130"/>
      <c r="ES157" s="130"/>
      <c r="ET157" s="130"/>
      <c r="EU157" s="130"/>
      <c r="EV157" s="130"/>
      <c r="EW157" s="131"/>
      <c r="EX157" s="131"/>
      <c r="EY157" s="120"/>
      <c r="EZ157" s="120"/>
      <c r="FA157" s="127"/>
      <c r="FB157" s="117"/>
      <c r="FC157" s="242"/>
      <c r="FD157" s="242"/>
      <c r="FE157" s="120"/>
      <c r="FF157" s="120"/>
      <c r="FG157" s="123"/>
      <c r="FH157" s="123"/>
      <c r="FI157" s="134"/>
      <c r="FJ157" s="117"/>
      <c r="FK157" s="117"/>
      <c r="FL157" s="289"/>
      <c r="FM157" s="117"/>
      <c r="FN157" s="120"/>
      <c r="FO157" s="120"/>
      <c r="FP157" s="181"/>
      <c r="FQ157" s="181"/>
      <c r="FR157" s="142">
        <v>42193</v>
      </c>
      <c r="FS157" s="143">
        <v>39172</v>
      </c>
      <c r="FT157" s="14"/>
      <c r="FU157" s="14"/>
      <c r="FV157" s="14"/>
      <c r="FW157" s="14"/>
      <c r="FX157" s="14"/>
      <c r="FY157" s="14"/>
      <c r="FZ157" s="14"/>
      <c r="GA157" s="14"/>
      <c r="GB157" s="14"/>
    </row>
    <row r="158" spans="1:184" s="7" customFormat="1" ht="14.25">
      <c r="A158" s="314">
        <v>155</v>
      </c>
      <c r="B158" s="104" t="s">
        <v>316</v>
      </c>
      <c r="C158" s="105" t="s">
        <v>113</v>
      </c>
      <c r="D158" s="106">
        <v>36512</v>
      </c>
      <c r="E158" s="107" t="s">
        <v>313</v>
      </c>
      <c r="F158" s="108" t="s">
        <v>314</v>
      </c>
      <c r="G158" s="176" t="s">
        <v>315</v>
      </c>
      <c r="H158" s="110">
        <f>YEAR(FR158-D158)</f>
        <v>1915</v>
      </c>
      <c r="I158" s="111">
        <f>SUM(H158-1900)</f>
        <v>15</v>
      </c>
      <c r="J158" s="111">
        <f>IF(I158&gt;30,"",I158)</f>
        <v>15</v>
      </c>
      <c r="K158" s="110" t="e">
        <f>AVERAGE(L158:M158)</f>
        <v>#DIV/0!</v>
      </c>
      <c r="L158" s="112" t="e">
        <f>SUM(P158/O158)</f>
        <v>#DIV/0!</v>
      </c>
      <c r="M158" s="113" t="e">
        <f>AVERAGE(Q158:Z158)</f>
        <v>#NUM!</v>
      </c>
      <c r="N158" s="113" t="str">
        <f>IF(O158&lt;10,"No","Yes")</f>
        <v>No</v>
      </c>
      <c r="O158" s="114">
        <f>COUNT(AB158:FQ158)</f>
        <v>0</v>
      </c>
      <c r="P158" s="115">
        <f>SUM(AB158:FQ158)</f>
        <v>0</v>
      </c>
      <c r="Q158" s="113" t="e">
        <f>SMALL(AB158:FQ158,1)</f>
        <v>#NUM!</v>
      </c>
      <c r="R158" s="113" t="e">
        <f>SMALL(AB158:FQ158,2)</f>
        <v>#NUM!</v>
      </c>
      <c r="S158" s="113" t="e">
        <f>SMALL(AB158:FQ158,3)</f>
        <v>#NUM!</v>
      </c>
      <c r="T158" s="113" t="e">
        <f>SMALL(AB158:FQ158,4)</f>
        <v>#NUM!</v>
      </c>
      <c r="U158" s="113" t="e">
        <f>SMALL(AB158:FQ158,5)</f>
        <v>#NUM!</v>
      </c>
      <c r="V158" s="113" t="e">
        <f>SMALL(AB158:FQ158,6)</f>
        <v>#NUM!</v>
      </c>
      <c r="W158" s="113" t="e">
        <f>SMALL(AB158:FQ158,7)</f>
        <v>#NUM!</v>
      </c>
      <c r="X158" s="113" t="e">
        <f>SMALL(AB158:FQ158,8)</f>
        <v>#NUM!</v>
      </c>
      <c r="Y158" s="113" t="e">
        <f>SMALL(AB158:FQ158,9)</f>
        <v>#NUM!</v>
      </c>
      <c r="Z158" s="113" t="e">
        <f>SMALL(AB158:FQ158,10)</f>
        <v>#NUM!</v>
      </c>
      <c r="AA158" s="116">
        <f>SUM(O158/28)</f>
        <v>0</v>
      </c>
      <c r="AB158" s="116"/>
      <c r="AC158" s="140"/>
      <c r="AD158" s="308"/>
      <c r="AE158" s="308"/>
      <c r="AF158" s="308"/>
      <c r="AG158" s="308"/>
      <c r="AH158" s="117"/>
      <c r="AI158" s="133"/>
      <c r="AJ158" s="308"/>
      <c r="AK158" s="308"/>
      <c r="AL158" s="308"/>
      <c r="AM158" s="308"/>
      <c r="AN158" s="308"/>
      <c r="AO158" s="120"/>
      <c r="AP158" s="120"/>
      <c r="AQ158" s="133"/>
      <c r="AR158" s="140"/>
      <c r="AS158" s="140"/>
      <c r="AT158" s="296"/>
      <c r="AU158" s="296"/>
      <c r="AV158" s="136"/>
      <c r="AW158" s="136"/>
      <c r="AX158" s="136"/>
      <c r="AY158" s="139"/>
      <c r="AZ158" s="139"/>
      <c r="BA158" s="135"/>
      <c r="BB158" s="135"/>
      <c r="BC158" s="138"/>
      <c r="BD158" s="138"/>
      <c r="BE158" s="138"/>
      <c r="BF158" s="138"/>
      <c r="BG158" s="137"/>
      <c r="BH158" s="137"/>
      <c r="BI158" s="296"/>
      <c r="BJ158" s="296"/>
      <c r="BK158" s="296"/>
      <c r="BL158" s="296"/>
      <c r="BM158" s="296"/>
      <c r="BN158" s="140"/>
      <c r="BO158" s="139"/>
      <c r="BP158" s="139"/>
      <c r="BQ158" s="139"/>
      <c r="BR158" s="139"/>
      <c r="BS158" s="139"/>
      <c r="BT158" s="139"/>
      <c r="BU158" s="131"/>
      <c r="BV158" s="131"/>
      <c r="BW158" s="139"/>
      <c r="BX158" s="139"/>
      <c r="BY158" s="118"/>
      <c r="BZ158" s="120"/>
      <c r="CA158" s="120"/>
      <c r="CB158" s="140"/>
      <c r="CC158" s="131"/>
      <c r="CD158" s="131"/>
      <c r="CE158" s="131"/>
      <c r="CF158" s="141"/>
      <c r="CG158" s="140"/>
      <c r="CH158" s="120"/>
      <c r="CI158" s="120"/>
      <c r="CJ158" s="140"/>
      <c r="CK158" s="130"/>
      <c r="CL158" s="130"/>
      <c r="CM158" s="130"/>
      <c r="CN158" s="130"/>
      <c r="CO158" s="117"/>
      <c r="CP158" s="118"/>
      <c r="CQ158" s="351"/>
      <c r="CR158" s="351"/>
      <c r="CS158" s="351"/>
      <c r="CT158" s="119"/>
      <c r="CU158" s="119"/>
      <c r="CV158" s="119"/>
      <c r="CW158" s="120"/>
      <c r="CX158" s="120"/>
      <c r="CY158" s="120"/>
      <c r="CZ158" s="120"/>
      <c r="DA158" s="121"/>
      <c r="DB158" s="121"/>
      <c r="DC158" s="120"/>
      <c r="DD158" s="120"/>
      <c r="DE158" s="120"/>
      <c r="DF158" s="120"/>
      <c r="DG158" s="337"/>
      <c r="DH158" s="337"/>
      <c r="DI158" s="337"/>
      <c r="DJ158" s="282"/>
      <c r="DK158" s="282"/>
      <c r="DL158" s="121"/>
      <c r="DM158" s="121"/>
      <c r="DN158" s="121"/>
      <c r="DO158" s="122"/>
      <c r="DP158" s="123"/>
      <c r="DQ158" s="124"/>
      <c r="DR158" s="125"/>
      <c r="DS158" s="120"/>
      <c r="DT158" s="120"/>
      <c r="DU158" s="126"/>
      <c r="DV158" s="127"/>
      <c r="DW158" s="120"/>
      <c r="DX158" s="120"/>
      <c r="DY158" s="126"/>
      <c r="DZ158" s="127"/>
      <c r="EA158" s="120"/>
      <c r="EB158" s="120"/>
      <c r="EC158" s="128"/>
      <c r="ED158" s="128"/>
      <c r="EE158" s="128"/>
      <c r="EF158" s="128"/>
      <c r="EG158" s="128"/>
      <c r="EH158" s="128"/>
      <c r="EI158" s="129"/>
      <c r="EJ158" s="129"/>
      <c r="EK158" s="129"/>
      <c r="EL158" s="127"/>
      <c r="EM158" s="120"/>
      <c r="EN158" s="120"/>
      <c r="EO158" s="129"/>
      <c r="EP158" s="129"/>
      <c r="EQ158" s="129"/>
      <c r="ER158" s="130"/>
      <c r="ES158" s="130"/>
      <c r="ET158" s="130"/>
      <c r="EU158" s="130"/>
      <c r="EV158" s="130"/>
      <c r="EW158" s="131"/>
      <c r="EX158" s="131"/>
      <c r="EY158" s="120"/>
      <c r="EZ158" s="120"/>
      <c r="FA158" s="127"/>
      <c r="FB158" s="117"/>
      <c r="FC158" s="242"/>
      <c r="FD158" s="242"/>
      <c r="FE158" s="120"/>
      <c r="FF158" s="120"/>
      <c r="FG158" s="123"/>
      <c r="FH158" s="123"/>
      <c r="FI158" s="134"/>
      <c r="FJ158" s="117"/>
      <c r="FK158" s="117"/>
      <c r="FL158" s="289"/>
      <c r="FM158" s="117"/>
      <c r="FN158" s="120"/>
      <c r="FO158" s="120"/>
      <c r="FP158" s="181"/>
      <c r="FQ158" s="181"/>
      <c r="FR158" s="142">
        <v>42193</v>
      </c>
      <c r="FS158" s="143">
        <v>39172</v>
      </c>
      <c r="FT158" s="14"/>
      <c r="FU158" s="14"/>
      <c r="FV158" s="14"/>
      <c r="FW158" s="14"/>
      <c r="FX158" s="14"/>
      <c r="FY158" s="14"/>
      <c r="FZ158" s="14"/>
      <c r="GA158" s="14"/>
      <c r="GB158" s="14"/>
    </row>
    <row r="159" spans="1:184" s="7" customFormat="1" ht="14.25">
      <c r="A159" s="314">
        <v>156</v>
      </c>
      <c r="B159" s="268" t="s">
        <v>232</v>
      </c>
      <c r="C159" s="145" t="s">
        <v>106</v>
      </c>
      <c r="D159" s="106">
        <v>35901</v>
      </c>
      <c r="E159" s="251"/>
      <c r="F159" s="108" t="s">
        <v>233</v>
      </c>
      <c r="G159" s="109" t="s">
        <v>234</v>
      </c>
      <c r="H159" s="110">
        <f>YEAR(FR159-D159)</f>
        <v>1917</v>
      </c>
      <c r="I159" s="111">
        <f>SUM(H159-1900)</f>
        <v>17</v>
      </c>
      <c r="J159" s="111">
        <f>IF(I159&gt;30,"",I159)</f>
        <v>17</v>
      </c>
      <c r="K159" s="110" t="e">
        <f>AVERAGE(L159:M159)</f>
        <v>#DIV/0!</v>
      </c>
      <c r="L159" s="112" t="e">
        <f>SUM(P159/O159)</f>
        <v>#DIV/0!</v>
      </c>
      <c r="M159" s="113" t="e">
        <f>AVERAGE(Q159:Z159)</f>
        <v>#NUM!</v>
      </c>
      <c r="N159" s="113" t="str">
        <f>IF(O159&lt;10,"No","Yes")</f>
        <v>No</v>
      </c>
      <c r="O159" s="114">
        <f>COUNT(AB159:FQ159)</f>
        <v>0</v>
      </c>
      <c r="P159" s="115">
        <f>SUM(AB159:FQ159)</f>
        <v>0</v>
      </c>
      <c r="Q159" s="113" t="e">
        <f>SMALL(AB159:FQ159,1)</f>
        <v>#NUM!</v>
      </c>
      <c r="R159" s="113" t="e">
        <f>SMALL(AB159:FQ159,2)</f>
        <v>#NUM!</v>
      </c>
      <c r="S159" s="113" t="e">
        <f>SMALL(AB159:FQ159,3)</f>
        <v>#NUM!</v>
      </c>
      <c r="T159" s="113" t="e">
        <f>SMALL(AB159:FQ159,4)</f>
        <v>#NUM!</v>
      </c>
      <c r="U159" s="113" t="e">
        <f>SMALL(AB159:FQ159,5)</f>
        <v>#NUM!</v>
      </c>
      <c r="V159" s="113" t="e">
        <f>SMALL(AB159:FQ159,6)</f>
        <v>#NUM!</v>
      </c>
      <c r="W159" s="113" t="e">
        <f>SMALL(AB159:FQ159,7)</f>
        <v>#NUM!</v>
      </c>
      <c r="X159" s="113" t="e">
        <f>SMALL(AB159:FQ159,8)</f>
        <v>#NUM!</v>
      </c>
      <c r="Y159" s="113" t="e">
        <f>SMALL(AB159:FQ159,9)</f>
        <v>#NUM!</v>
      </c>
      <c r="Z159" s="113" t="e">
        <f>SMALL(AB159:FQ159,10)</f>
        <v>#NUM!</v>
      </c>
      <c r="AA159" s="116">
        <f>SUM(O159/28)</f>
        <v>0</v>
      </c>
      <c r="AB159" s="116"/>
      <c r="AC159" s="140"/>
      <c r="AD159" s="308"/>
      <c r="AE159" s="308"/>
      <c r="AF159" s="308"/>
      <c r="AG159" s="308"/>
      <c r="AH159" s="117"/>
      <c r="AI159" s="133"/>
      <c r="AJ159" s="308"/>
      <c r="AK159" s="308"/>
      <c r="AL159" s="308"/>
      <c r="AM159" s="308"/>
      <c r="AN159" s="308"/>
      <c r="AO159" s="120"/>
      <c r="AP159" s="120"/>
      <c r="AQ159" s="133"/>
      <c r="AR159" s="140"/>
      <c r="AS159" s="140"/>
      <c r="AT159" s="296"/>
      <c r="AU159" s="296"/>
      <c r="AV159" s="136"/>
      <c r="AW159" s="136"/>
      <c r="AX159" s="136"/>
      <c r="AY159" s="139"/>
      <c r="AZ159" s="139"/>
      <c r="BA159" s="135"/>
      <c r="BB159" s="135"/>
      <c r="BC159" s="138"/>
      <c r="BD159" s="138"/>
      <c r="BE159" s="138"/>
      <c r="BF159" s="138"/>
      <c r="BG159" s="137"/>
      <c r="BH159" s="137"/>
      <c r="BI159" s="296"/>
      <c r="BJ159" s="296"/>
      <c r="BK159" s="296"/>
      <c r="BL159" s="296"/>
      <c r="BM159" s="296"/>
      <c r="BN159" s="140"/>
      <c r="BO159" s="139"/>
      <c r="BP159" s="139"/>
      <c r="BQ159" s="139"/>
      <c r="BR159" s="139"/>
      <c r="BS159" s="139"/>
      <c r="BT159" s="139"/>
      <c r="BU159" s="131"/>
      <c r="BV159" s="131"/>
      <c r="BW159" s="139"/>
      <c r="BX159" s="139"/>
      <c r="BY159" s="118"/>
      <c r="BZ159" s="120"/>
      <c r="CA159" s="120"/>
      <c r="CB159" s="140"/>
      <c r="CC159" s="131"/>
      <c r="CD159" s="131"/>
      <c r="CE159" s="131"/>
      <c r="CF159" s="141"/>
      <c r="CG159" s="140"/>
      <c r="CH159" s="120"/>
      <c r="CI159" s="120"/>
      <c r="CJ159" s="140"/>
      <c r="CK159" s="130"/>
      <c r="CL159" s="130"/>
      <c r="CM159" s="130"/>
      <c r="CN159" s="130"/>
      <c r="CO159" s="117"/>
      <c r="CP159" s="118"/>
      <c r="CQ159" s="351"/>
      <c r="CR159" s="351"/>
      <c r="CS159" s="351"/>
      <c r="CT159" s="119"/>
      <c r="CU159" s="119"/>
      <c r="CV159" s="119"/>
      <c r="CW159" s="120"/>
      <c r="CX159" s="120"/>
      <c r="CY159" s="120"/>
      <c r="CZ159" s="120"/>
      <c r="DA159" s="121"/>
      <c r="DB159" s="121"/>
      <c r="DC159" s="120"/>
      <c r="DD159" s="120"/>
      <c r="DE159" s="120"/>
      <c r="DF159" s="120"/>
      <c r="DG159" s="337"/>
      <c r="DH159" s="337"/>
      <c r="DI159" s="337"/>
      <c r="DJ159" s="282"/>
      <c r="DK159" s="282"/>
      <c r="DL159" s="121"/>
      <c r="DM159" s="121"/>
      <c r="DN159" s="121"/>
      <c r="DO159" s="122"/>
      <c r="DP159" s="123"/>
      <c r="DQ159" s="124"/>
      <c r="DR159" s="125"/>
      <c r="DS159" s="120"/>
      <c r="DT159" s="120"/>
      <c r="DU159" s="126"/>
      <c r="DV159" s="127"/>
      <c r="DW159" s="120"/>
      <c r="DX159" s="120"/>
      <c r="DY159" s="126"/>
      <c r="DZ159" s="127"/>
      <c r="EA159" s="120"/>
      <c r="EB159" s="120"/>
      <c r="EC159" s="128"/>
      <c r="ED159" s="128"/>
      <c r="EE159" s="128"/>
      <c r="EF159" s="128"/>
      <c r="EG159" s="128"/>
      <c r="EH159" s="128"/>
      <c r="EI159" s="129"/>
      <c r="EJ159" s="129"/>
      <c r="EK159" s="129"/>
      <c r="EL159" s="127"/>
      <c r="EM159" s="120"/>
      <c r="EN159" s="120"/>
      <c r="EO159" s="129"/>
      <c r="EP159" s="129"/>
      <c r="EQ159" s="129"/>
      <c r="ER159" s="130"/>
      <c r="ES159" s="130"/>
      <c r="ET159" s="130"/>
      <c r="EU159" s="130"/>
      <c r="EV159" s="130"/>
      <c r="EW159" s="131"/>
      <c r="EX159" s="131"/>
      <c r="EY159" s="120"/>
      <c r="EZ159" s="120"/>
      <c r="FA159" s="127"/>
      <c r="FB159" s="117"/>
      <c r="FC159" s="132"/>
      <c r="FD159" s="132"/>
      <c r="FE159" s="120"/>
      <c r="FF159" s="120"/>
      <c r="FG159" s="123"/>
      <c r="FH159" s="123"/>
      <c r="FI159" s="134"/>
      <c r="FJ159" s="117"/>
      <c r="FK159" s="117"/>
      <c r="FL159" s="289"/>
      <c r="FM159" s="117"/>
      <c r="FN159" s="120"/>
      <c r="FO159" s="120"/>
      <c r="FP159" s="181"/>
      <c r="FQ159" s="181"/>
      <c r="FR159" s="142">
        <v>42193</v>
      </c>
      <c r="FS159" s="143">
        <v>39172</v>
      </c>
      <c r="FT159" s="14"/>
      <c r="FU159" s="14"/>
      <c r="FV159" s="14"/>
      <c r="FW159" s="14"/>
      <c r="FX159" s="14"/>
      <c r="FY159" s="14"/>
      <c r="FZ159" s="14"/>
      <c r="GA159" s="14"/>
      <c r="GB159" s="14"/>
    </row>
    <row r="160" spans="1:184" s="7" customFormat="1" ht="14.25">
      <c r="A160" s="314">
        <v>157</v>
      </c>
      <c r="B160" s="204" t="s">
        <v>298</v>
      </c>
      <c r="C160" s="205" t="s">
        <v>113</v>
      </c>
      <c r="D160" s="106">
        <v>36547</v>
      </c>
      <c r="E160" s="107" t="s">
        <v>299</v>
      </c>
      <c r="F160" s="344" t="s">
        <v>300</v>
      </c>
      <c r="G160" s="176" t="s">
        <v>9</v>
      </c>
      <c r="H160" s="110">
        <f>YEAR(FR160-D160)</f>
        <v>1915</v>
      </c>
      <c r="I160" s="111">
        <f>SUM(H160-1900)</f>
        <v>15</v>
      </c>
      <c r="J160" s="111">
        <f>IF(I160&gt;30,"",I160)</f>
        <v>15</v>
      </c>
      <c r="K160" s="110" t="e">
        <f>AVERAGE(L160:M160)</f>
        <v>#DIV/0!</v>
      </c>
      <c r="L160" s="112" t="e">
        <f>SUM(P160/O160)</f>
        <v>#DIV/0!</v>
      </c>
      <c r="M160" s="113" t="e">
        <f>AVERAGE(Q160:Z160)</f>
        <v>#NUM!</v>
      </c>
      <c r="N160" s="113" t="str">
        <f>IF(O160&lt;10,"No","Yes")</f>
        <v>No</v>
      </c>
      <c r="O160" s="114">
        <f>COUNT(AB160:FQ160)</f>
        <v>0</v>
      </c>
      <c r="P160" s="115">
        <f>SUM(AB160:FQ160)</f>
        <v>0</v>
      </c>
      <c r="Q160" s="113" t="e">
        <f>SMALL(AB160:FQ160,1)</f>
        <v>#NUM!</v>
      </c>
      <c r="R160" s="113" t="e">
        <f>SMALL(AB160:FQ160,2)</f>
        <v>#NUM!</v>
      </c>
      <c r="S160" s="113" t="e">
        <f>SMALL(AB160:FQ160,3)</f>
        <v>#NUM!</v>
      </c>
      <c r="T160" s="113" t="e">
        <f>SMALL(AB160:FQ160,4)</f>
        <v>#NUM!</v>
      </c>
      <c r="U160" s="113" t="e">
        <f>SMALL(AB160:FQ160,5)</f>
        <v>#NUM!</v>
      </c>
      <c r="V160" s="113" t="e">
        <f>SMALL(AB160:FQ160,6)</f>
        <v>#NUM!</v>
      </c>
      <c r="W160" s="113" t="e">
        <f>SMALL(AB160:FQ160,7)</f>
        <v>#NUM!</v>
      </c>
      <c r="X160" s="113" t="e">
        <f>SMALL(AB160:FQ160,8)</f>
        <v>#NUM!</v>
      </c>
      <c r="Y160" s="113" t="e">
        <f>SMALL(AB160:FQ160,9)</f>
        <v>#NUM!</v>
      </c>
      <c r="Z160" s="113" t="e">
        <f>SMALL(AB160:FQ160,10)</f>
        <v>#NUM!</v>
      </c>
      <c r="AA160" s="116">
        <f>SUM(O160/28)</f>
        <v>0</v>
      </c>
      <c r="AB160" s="116"/>
      <c r="AC160" s="140"/>
      <c r="AD160" s="308"/>
      <c r="AE160" s="308"/>
      <c r="AF160" s="308"/>
      <c r="AG160" s="308"/>
      <c r="AH160" s="117"/>
      <c r="AI160" s="133"/>
      <c r="AJ160" s="308"/>
      <c r="AK160" s="308"/>
      <c r="AL160" s="308"/>
      <c r="AM160" s="308"/>
      <c r="AN160" s="308"/>
      <c r="AO160" s="120"/>
      <c r="AP160" s="120"/>
      <c r="AQ160" s="133"/>
      <c r="AR160" s="140"/>
      <c r="AS160" s="140"/>
      <c r="AT160" s="296"/>
      <c r="AU160" s="296"/>
      <c r="AV160" s="136"/>
      <c r="AW160" s="136"/>
      <c r="AX160" s="136"/>
      <c r="AY160" s="139"/>
      <c r="AZ160" s="139"/>
      <c r="BA160" s="135"/>
      <c r="BB160" s="135"/>
      <c r="BC160" s="138"/>
      <c r="BD160" s="138"/>
      <c r="BE160" s="138"/>
      <c r="BF160" s="138"/>
      <c r="BG160" s="137"/>
      <c r="BH160" s="137"/>
      <c r="BI160" s="296"/>
      <c r="BJ160" s="296"/>
      <c r="BK160" s="296"/>
      <c r="BL160" s="296"/>
      <c r="BM160" s="296"/>
      <c r="BN160" s="140"/>
      <c r="BO160" s="139"/>
      <c r="BP160" s="139"/>
      <c r="BQ160" s="139"/>
      <c r="BR160" s="139"/>
      <c r="BS160" s="139"/>
      <c r="BT160" s="139"/>
      <c r="BU160" s="131"/>
      <c r="BV160" s="131"/>
      <c r="BW160" s="139"/>
      <c r="BX160" s="139"/>
      <c r="BY160" s="118"/>
      <c r="BZ160" s="120"/>
      <c r="CA160" s="120"/>
      <c r="CB160" s="140"/>
      <c r="CC160" s="131"/>
      <c r="CD160" s="131"/>
      <c r="CE160" s="131"/>
      <c r="CF160" s="141"/>
      <c r="CG160" s="140"/>
      <c r="CH160" s="120"/>
      <c r="CI160" s="120"/>
      <c r="CJ160" s="140"/>
      <c r="CK160" s="130"/>
      <c r="CL160" s="130"/>
      <c r="CM160" s="130"/>
      <c r="CN160" s="130"/>
      <c r="CO160" s="117"/>
      <c r="CP160" s="118"/>
      <c r="CQ160" s="351"/>
      <c r="CR160" s="351"/>
      <c r="CS160" s="351"/>
      <c r="CT160" s="119"/>
      <c r="CU160" s="119"/>
      <c r="CV160" s="119"/>
      <c r="CW160" s="120"/>
      <c r="CX160" s="120"/>
      <c r="CY160" s="120"/>
      <c r="CZ160" s="120"/>
      <c r="DA160" s="121"/>
      <c r="DB160" s="121"/>
      <c r="DC160" s="120"/>
      <c r="DD160" s="120"/>
      <c r="DE160" s="120"/>
      <c r="DF160" s="120"/>
      <c r="DG160" s="337"/>
      <c r="DH160" s="337"/>
      <c r="DI160" s="337"/>
      <c r="DJ160" s="282"/>
      <c r="DK160" s="282"/>
      <c r="DL160" s="121"/>
      <c r="DM160" s="121"/>
      <c r="DN160" s="121"/>
      <c r="DO160" s="122"/>
      <c r="DP160" s="123"/>
      <c r="DQ160" s="124"/>
      <c r="DR160" s="125"/>
      <c r="DS160" s="120"/>
      <c r="DT160" s="120"/>
      <c r="DU160" s="126"/>
      <c r="DV160" s="127"/>
      <c r="DW160" s="120"/>
      <c r="DX160" s="120"/>
      <c r="DY160" s="126"/>
      <c r="DZ160" s="127"/>
      <c r="EA160" s="120"/>
      <c r="EB160" s="120"/>
      <c r="EC160" s="128"/>
      <c r="ED160" s="128"/>
      <c r="EE160" s="128"/>
      <c r="EF160" s="128"/>
      <c r="EG160" s="128"/>
      <c r="EH160" s="128"/>
      <c r="EI160" s="129"/>
      <c r="EJ160" s="129"/>
      <c r="EK160" s="129"/>
      <c r="EL160" s="127"/>
      <c r="EM160" s="120"/>
      <c r="EN160" s="120"/>
      <c r="EO160" s="129"/>
      <c r="EP160" s="129"/>
      <c r="EQ160" s="129"/>
      <c r="ER160" s="130"/>
      <c r="ES160" s="130"/>
      <c r="ET160" s="130"/>
      <c r="EU160" s="130"/>
      <c r="EV160" s="130"/>
      <c r="EW160" s="131"/>
      <c r="EX160" s="131"/>
      <c r="EY160" s="120"/>
      <c r="EZ160" s="120"/>
      <c r="FA160" s="127"/>
      <c r="FB160" s="117"/>
      <c r="FC160" s="132"/>
      <c r="FD160" s="132"/>
      <c r="FE160" s="120"/>
      <c r="FF160" s="120"/>
      <c r="FG160" s="123"/>
      <c r="FH160" s="123"/>
      <c r="FI160" s="134"/>
      <c r="FJ160" s="117"/>
      <c r="FK160" s="117"/>
      <c r="FL160" s="289"/>
      <c r="FM160" s="117"/>
      <c r="FN160" s="120"/>
      <c r="FO160" s="120"/>
      <c r="FP160" s="120"/>
      <c r="FQ160" s="120"/>
      <c r="FR160" s="142">
        <v>42193</v>
      </c>
      <c r="FS160" s="143">
        <v>39172</v>
      </c>
      <c r="FT160" s="14"/>
      <c r="FU160" s="14"/>
      <c r="FV160" s="14"/>
      <c r="FW160" s="14"/>
      <c r="FX160" s="14"/>
      <c r="FY160" s="14"/>
      <c r="FZ160" s="14"/>
      <c r="GA160" s="14"/>
      <c r="GB160" s="14"/>
    </row>
    <row r="161" spans="1:184" s="7" customFormat="1" ht="14.25">
      <c r="A161" s="314">
        <v>158</v>
      </c>
      <c r="B161" s="204" t="s">
        <v>498</v>
      </c>
      <c r="C161" s="205" t="s">
        <v>113</v>
      </c>
      <c r="D161" s="106">
        <v>36108</v>
      </c>
      <c r="E161" s="107" t="s">
        <v>499</v>
      </c>
      <c r="F161" s="344" t="s">
        <v>40</v>
      </c>
      <c r="G161" s="176" t="s">
        <v>41</v>
      </c>
      <c r="H161" s="110">
        <f>YEAR(FR161-D161)</f>
        <v>1916</v>
      </c>
      <c r="I161" s="111">
        <f>SUM(H161-1900)</f>
        <v>16</v>
      </c>
      <c r="J161" s="111">
        <f>IF(I161&gt;30,"",I161)</f>
        <v>16</v>
      </c>
      <c r="K161" s="110" t="e">
        <f>AVERAGE(L161:M161)</f>
        <v>#DIV/0!</v>
      </c>
      <c r="L161" s="112" t="e">
        <f>SUM(P161/O161)</f>
        <v>#DIV/0!</v>
      </c>
      <c r="M161" s="113" t="e">
        <f>AVERAGE(Q161:Z161)</f>
        <v>#NUM!</v>
      </c>
      <c r="N161" s="113" t="str">
        <f>IF(O161&lt;10,"No","Yes")</f>
        <v>No</v>
      </c>
      <c r="O161" s="114">
        <f>COUNT(AB161:FQ161)</f>
        <v>0</v>
      </c>
      <c r="P161" s="115">
        <f>SUM(AB161:FQ161)</f>
        <v>0</v>
      </c>
      <c r="Q161" s="113" t="e">
        <f>SMALL(AB161:FQ161,1)</f>
        <v>#NUM!</v>
      </c>
      <c r="R161" s="113" t="e">
        <f>SMALL(AB161:FQ161,2)</f>
        <v>#NUM!</v>
      </c>
      <c r="S161" s="113" t="e">
        <f>SMALL(AB161:FQ161,3)</f>
        <v>#NUM!</v>
      </c>
      <c r="T161" s="113" t="e">
        <f>SMALL(AB161:FQ161,4)</f>
        <v>#NUM!</v>
      </c>
      <c r="U161" s="113" t="e">
        <f>SMALL(AB161:FQ161,5)</f>
        <v>#NUM!</v>
      </c>
      <c r="V161" s="113" t="e">
        <f>SMALL(AB161:FQ161,6)</f>
        <v>#NUM!</v>
      </c>
      <c r="W161" s="113" t="e">
        <f>SMALL(AB161:FQ161,7)</f>
        <v>#NUM!</v>
      </c>
      <c r="X161" s="113" t="e">
        <f>SMALL(AB161:FQ161,8)</f>
        <v>#NUM!</v>
      </c>
      <c r="Y161" s="113" t="e">
        <f>SMALL(AB161:FQ161,9)</f>
        <v>#NUM!</v>
      </c>
      <c r="Z161" s="113" t="e">
        <f>SMALL(AB161:FQ161,10)</f>
        <v>#NUM!</v>
      </c>
      <c r="AA161" s="116">
        <f>SUM(O161/28)</f>
        <v>0</v>
      </c>
      <c r="AB161" s="116"/>
      <c r="AC161" s="140"/>
      <c r="AD161" s="308"/>
      <c r="AE161" s="308"/>
      <c r="AF161" s="308"/>
      <c r="AG161" s="308"/>
      <c r="AH161" s="117"/>
      <c r="AI161" s="133"/>
      <c r="AJ161" s="308"/>
      <c r="AK161" s="308"/>
      <c r="AL161" s="308"/>
      <c r="AM161" s="308"/>
      <c r="AN161" s="308"/>
      <c r="AO161" s="120"/>
      <c r="AP161" s="120"/>
      <c r="AQ161" s="133"/>
      <c r="AR161" s="140"/>
      <c r="AS161" s="140"/>
      <c r="AT161" s="296"/>
      <c r="AU161" s="296"/>
      <c r="AV161" s="136"/>
      <c r="AW161" s="136"/>
      <c r="AX161" s="136"/>
      <c r="AY161" s="139"/>
      <c r="AZ161" s="139"/>
      <c r="BA161" s="135"/>
      <c r="BB161" s="135"/>
      <c r="BC161" s="138"/>
      <c r="BD161" s="138"/>
      <c r="BE161" s="138"/>
      <c r="BF161" s="138"/>
      <c r="BG161" s="137"/>
      <c r="BH161" s="137"/>
      <c r="BI161" s="296"/>
      <c r="BJ161" s="296"/>
      <c r="BK161" s="296"/>
      <c r="BL161" s="296"/>
      <c r="BM161" s="296"/>
      <c r="BN161" s="140"/>
      <c r="BO161" s="139"/>
      <c r="BP161" s="139"/>
      <c r="BQ161" s="139"/>
      <c r="BR161" s="139"/>
      <c r="BS161" s="139"/>
      <c r="BT161" s="139"/>
      <c r="BU161" s="131"/>
      <c r="BV161" s="131"/>
      <c r="BW161" s="139"/>
      <c r="BX161" s="139"/>
      <c r="BY161" s="118"/>
      <c r="BZ161" s="120"/>
      <c r="CA161" s="120"/>
      <c r="CB161" s="140"/>
      <c r="CC161" s="131"/>
      <c r="CD161" s="131"/>
      <c r="CE161" s="131"/>
      <c r="CF161" s="141"/>
      <c r="CG161" s="140"/>
      <c r="CH161" s="120"/>
      <c r="CI161" s="120"/>
      <c r="CJ161" s="140"/>
      <c r="CK161" s="130"/>
      <c r="CL161" s="130"/>
      <c r="CM161" s="130"/>
      <c r="CN161" s="130"/>
      <c r="CO161" s="117"/>
      <c r="CP161" s="118"/>
      <c r="CQ161" s="351"/>
      <c r="CR161" s="351"/>
      <c r="CS161" s="351"/>
      <c r="CT161" s="119"/>
      <c r="CU161" s="119"/>
      <c r="CV161" s="119"/>
      <c r="CW161" s="120"/>
      <c r="CX161" s="120"/>
      <c r="CY161" s="120"/>
      <c r="CZ161" s="120"/>
      <c r="DA161" s="121"/>
      <c r="DB161" s="121"/>
      <c r="DC161" s="120"/>
      <c r="DD161" s="120"/>
      <c r="DE161" s="120"/>
      <c r="DF161" s="120"/>
      <c r="DG161" s="337"/>
      <c r="DH161" s="337"/>
      <c r="DI161" s="337"/>
      <c r="DJ161" s="282"/>
      <c r="DK161" s="282"/>
      <c r="DL161" s="121"/>
      <c r="DM161" s="121"/>
      <c r="DN161" s="121"/>
      <c r="DO161" s="122"/>
      <c r="DP161" s="123"/>
      <c r="DQ161" s="124"/>
      <c r="DR161" s="125"/>
      <c r="DS161" s="120"/>
      <c r="DT161" s="120"/>
      <c r="DU161" s="126"/>
      <c r="DV161" s="127"/>
      <c r="DW161" s="120"/>
      <c r="DX161" s="120"/>
      <c r="DY161" s="126"/>
      <c r="DZ161" s="127"/>
      <c r="EA161" s="120"/>
      <c r="EB161" s="120"/>
      <c r="EC161" s="128"/>
      <c r="ED161" s="128"/>
      <c r="EE161" s="128"/>
      <c r="EF161" s="128"/>
      <c r="EG161" s="128"/>
      <c r="EH161" s="128"/>
      <c r="EI161" s="129"/>
      <c r="EJ161" s="129"/>
      <c r="EK161" s="129"/>
      <c r="EL161" s="127"/>
      <c r="EM161" s="120"/>
      <c r="EN161" s="120"/>
      <c r="EO161" s="129"/>
      <c r="EP161" s="129"/>
      <c r="EQ161" s="129"/>
      <c r="ER161" s="130"/>
      <c r="ES161" s="130"/>
      <c r="ET161" s="130"/>
      <c r="EU161" s="130"/>
      <c r="EV161" s="130"/>
      <c r="EW161" s="131"/>
      <c r="EX161" s="131"/>
      <c r="EY161" s="120"/>
      <c r="EZ161" s="120"/>
      <c r="FA161" s="127"/>
      <c r="FB161" s="117"/>
      <c r="FC161" s="132"/>
      <c r="FD161" s="132"/>
      <c r="FE161" s="120"/>
      <c r="FF161" s="120"/>
      <c r="FG161" s="123"/>
      <c r="FH161" s="123"/>
      <c r="FI161" s="134"/>
      <c r="FJ161" s="117"/>
      <c r="FK161" s="117"/>
      <c r="FL161" s="289"/>
      <c r="FM161" s="117"/>
      <c r="FN161" s="120"/>
      <c r="FO161" s="120"/>
      <c r="FP161" s="120"/>
      <c r="FQ161" s="120"/>
      <c r="FR161" s="142">
        <v>42193</v>
      </c>
      <c r="FS161" s="143">
        <v>39172</v>
      </c>
      <c r="FT161" s="14"/>
      <c r="FU161" s="14"/>
      <c r="FV161" s="14"/>
      <c r="FW161" s="14"/>
      <c r="FX161" s="14"/>
      <c r="FY161" s="14"/>
      <c r="FZ161" s="14"/>
      <c r="GA161" s="14"/>
      <c r="GB161" s="14"/>
    </row>
    <row r="162" spans="1:184" s="7" customFormat="1" ht="14.25" customHeight="1">
      <c r="A162" s="314">
        <v>159</v>
      </c>
      <c r="B162" s="271" t="s">
        <v>303</v>
      </c>
      <c r="C162" s="272" t="s">
        <v>512</v>
      </c>
      <c r="D162" s="106">
        <v>36617</v>
      </c>
      <c r="E162" s="225">
        <v>825756410</v>
      </c>
      <c r="F162" s="344" t="s">
        <v>233</v>
      </c>
      <c r="G162" s="354" t="s">
        <v>234</v>
      </c>
      <c r="H162" s="110">
        <f>YEAR(FR162-D162)</f>
        <v>1915</v>
      </c>
      <c r="I162" s="111">
        <f>SUM(H162-1900)</f>
        <v>15</v>
      </c>
      <c r="J162" s="111">
        <f>IF(I162&gt;30,"",I162)</f>
        <v>15</v>
      </c>
      <c r="K162" s="110" t="e">
        <f>AVERAGE(L162:M162)</f>
        <v>#DIV/0!</v>
      </c>
      <c r="L162" s="112" t="e">
        <f>SUM(P162/O162)</f>
        <v>#DIV/0!</v>
      </c>
      <c r="M162" s="113" t="e">
        <f>AVERAGE(Q162:Z162)</f>
        <v>#NUM!</v>
      </c>
      <c r="N162" s="113" t="str">
        <f>IF(O162&lt;10,"No","Yes")</f>
        <v>No</v>
      </c>
      <c r="O162" s="114">
        <f>COUNT(AB162:FQ162)</f>
        <v>0</v>
      </c>
      <c r="P162" s="115">
        <f>SUM(AB162:FQ162)</f>
        <v>0</v>
      </c>
      <c r="Q162" s="113" t="e">
        <f>SMALL(AB162:FQ162,1)</f>
        <v>#NUM!</v>
      </c>
      <c r="R162" s="113" t="e">
        <f>SMALL(AB162:FQ162,2)</f>
        <v>#NUM!</v>
      </c>
      <c r="S162" s="113" t="e">
        <f>SMALL(AB162:FQ162,3)</f>
        <v>#NUM!</v>
      </c>
      <c r="T162" s="113" t="e">
        <f>SMALL(AB162:FQ162,4)</f>
        <v>#NUM!</v>
      </c>
      <c r="U162" s="113" t="e">
        <f>SMALL(AB162:FQ162,5)</f>
        <v>#NUM!</v>
      </c>
      <c r="V162" s="113" t="e">
        <f>SMALL(AB162:FQ162,6)</f>
        <v>#NUM!</v>
      </c>
      <c r="W162" s="113" t="e">
        <f>SMALL(AB162:FQ162,7)</f>
        <v>#NUM!</v>
      </c>
      <c r="X162" s="113" t="e">
        <f>SMALL(AB162:FQ162,8)</f>
        <v>#NUM!</v>
      </c>
      <c r="Y162" s="113" t="e">
        <f>SMALL(AB162:FQ162,9)</f>
        <v>#NUM!</v>
      </c>
      <c r="Z162" s="113" t="e">
        <f>SMALL(AB162:FQ162,10)</f>
        <v>#NUM!</v>
      </c>
      <c r="AA162" s="116">
        <f>SUM(O162/28)</f>
        <v>0</v>
      </c>
      <c r="AB162" s="116"/>
      <c r="AC162" s="140"/>
      <c r="AD162" s="308"/>
      <c r="AE162" s="308"/>
      <c r="AF162" s="308"/>
      <c r="AG162" s="308"/>
      <c r="AH162" s="117"/>
      <c r="AI162" s="133"/>
      <c r="AJ162" s="308"/>
      <c r="AK162" s="308"/>
      <c r="AL162" s="308"/>
      <c r="AM162" s="308"/>
      <c r="AN162" s="308"/>
      <c r="AO162" s="120"/>
      <c r="AP162" s="120"/>
      <c r="AQ162" s="133"/>
      <c r="AR162" s="140"/>
      <c r="AS162" s="140"/>
      <c r="AT162" s="296"/>
      <c r="AU162" s="296"/>
      <c r="AV162" s="136"/>
      <c r="AW162" s="136"/>
      <c r="AX162" s="136"/>
      <c r="AY162" s="139"/>
      <c r="AZ162" s="139"/>
      <c r="BA162" s="135"/>
      <c r="BB162" s="135"/>
      <c r="BC162" s="138"/>
      <c r="BD162" s="138"/>
      <c r="BE162" s="138"/>
      <c r="BF162" s="138"/>
      <c r="BG162" s="137"/>
      <c r="BH162" s="137"/>
      <c r="BI162" s="296"/>
      <c r="BJ162" s="296"/>
      <c r="BK162" s="296"/>
      <c r="BL162" s="296"/>
      <c r="BM162" s="296"/>
      <c r="BN162" s="140"/>
      <c r="BO162" s="139"/>
      <c r="BP162" s="139"/>
      <c r="BQ162" s="139"/>
      <c r="BR162" s="139"/>
      <c r="BS162" s="139"/>
      <c r="BT162" s="139"/>
      <c r="BU162" s="131"/>
      <c r="BV162" s="131"/>
      <c r="BW162" s="139"/>
      <c r="BX162" s="139"/>
      <c r="BY162" s="118"/>
      <c r="BZ162" s="120"/>
      <c r="CA162" s="120"/>
      <c r="CB162" s="140"/>
      <c r="CC162" s="131"/>
      <c r="CD162" s="131"/>
      <c r="CE162" s="131"/>
      <c r="CF162" s="141"/>
      <c r="CG162" s="140"/>
      <c r="CH162" s="120"/>
      <c r="CI162" s="120"/>
      <c r="CJ162" s="140"/>
      <c r="CK162" s="130"/>
      <c r="CL162" s="130"/>
      <c r="CM162" s="130"/>
      <c r="CN162" s="130"/>
      <c r="CO162" s="117"/>
      <c r="CP162" s="118"/>
      <c r="CQ162" s="351"/>
      <c r="CR162" s="351"/>
      <c r="CS162" s="351"/>
      <c r="CT162" s="119"/>
      <c r="CU162" s="119"/>
      <c r="CV162" s="119"/>
      <c r="CW162" s="120"/>
      <c r="CX162" s="120"/>
      <c r="CY162" s="120"/>
      <c r="CZ162" s="120"/>
      <c r="DA162" s="121"/>
      <c r="DB162" s="121"/>
      <c r="DC162" s="120"/>
      <c r="DD162" s="120"/>
      <c r="DE162" s="120"/>
      <c r="DF162" s="120"/>
      <c r="DG162" s="337"/>
      <c r="DH162" s="337"/>
      <c r="DI162" s="337"/>
      <c r="DJ162" s="282"/>
      <c r="DK162" s="282"/>
      <c r="DL162" s="121"/>
      <c r="DM162" s="121"/>
      <c r="DN162" s="121"/>
      <c r="DO162" s="122"/>
      <c r="DP162" s="123"/>
      <c r="DQ162" s="124"/>
      <c r="DR162" s="125"/>
      <c r="DS162" s="120"/>
      <c r="DT162" s="120"/>
      <c r="DU162" s="126"/>
      <c r="DV162" s="127"/>
      <c r="DW162" s="120"/>
      <c r="DX162" s="120"/>
      <c r="DY162" s="126"/>
      <c r="DZ162" s="127"/>
      <c r="EA162" s="120"/>
      <c r="EB162" s="120"/>
      <c r="EC162" s="128"/>
      <c r="ED162" s="128"/>
      <c r="EE162" s="128"/>
      <c r="EF162" s="128"/>
      <c r="EG162" s="128"/>
      <c r="EH162" s="128"/>
      <c r="EI162" s="129"/>
      <c r="EJ162" s="129"/>
      <c r="EK162" s="129"/>
      <c r="EL162" s="127"/>
      <c r="EM162" s="120"/>
      <c r="EN162" s="120"/>
      <c r="EO162" s="129"/>
      <c r="EP162" s="129"/>
      <c r="EQ162" s="129"/>
      <c r="ER162" s="130"/>
      <c r="ES162" s="130"/>
      <c r="ET162" s="130"/>
      <c r="EU162" s="130"/>
      <c r="EV162" s="130"/>
      <c r="EW162" s="131"/>
      <c r="EX162" s="131"/>
      <c r="EY162" s="120"/>
      <c r="EZ162" s="120"/>
      <c r="FA162" s="127"/>
      <c r="FB162" s="117"/>
      <c r="FC162" s="132"/>
      <c r="FD162" s="132"/>
      <c r="FE162" s="120"/>
      <c r="FF162" s="120"/>
      <c r="FG162" s="123"/>
      <c r="FH162" s="123"/>
      <c r="FI162" s="134"/>
      <c r="FJ162" s="117"/>
      <c r="FK162" s="117"/>
      <c r="FL162" s="289"/>
      <c r="FM162" s="117"/>
      <c r="FN162" s="120"/>
      <c r="FO162" s="120"/>
      <c r="FP162" s="120"/>
      <c r="FQ162" s="120"/>
      <c r="FR162" s="142">
        <v>42193</v>
      </c>
      <c r="FS162" s="143">
        <v>39172</v>
      </c>
      <c r="FT162" s="14"/>
      <c r="FU162" s="14"/>
      <c r="FV162" s="14"/>
      <c r="FW162" s="14"/>
      <c r="FX162" s="14"/>
      <c r="FY162" s="14"/>
      <c r="FZ162" s="14"/>
      <c r="GA162" s="14"/>
      <c r="GB162" s="14"/>
    </row>
    <row r="163" spans="1:184" s="7" customFormat="1" ht="14.25" customHeight="1">
      <c r="A163" s="314">
        <v>160</v>
      </c>
      <c r="B163" s="221" t="s">
        <v>128</v>
      </c>
      <c r="C163" s="222" t="s">
        <v>111</v>
      </c>
      <c r="D163" s="106">
        <v>36513</v>
      </c>
      <c r="E163" s="107" t="s">
        <v>129</v>
      </c>
      <c r="F163" s="301" t="str">
        <f>'[1]Copy of Junior Registrasie Data'!$L$16</f>
        <v>jamesnortje@hotmail.com</v>
      </c>
      <c r="G163" s="170" t="s">
        <v>130</v>
      </c>
      <c r="H163" s="110">
        <f>YEAR(FR163-D163)</f>
        <v>1915</v>
      </c>
      <c r="I163" s="111">
        <f>SUM(H163-1900)</f>
        <v>15</v>
      </c>
      <c r="J163" s="111">
        <f>IF(I163&gt;30,"",I163)</f>
        <v>15</v>
      </c>
      <c r="K163" s="110" t="e">
        <f>AVERAGE(L163:M163)</f>
        <v>#DIV/0!</v>
      </c>
      <c r="L163" s="112" t="e">
        <f>SUM(P163/O163)</f>
        <v>#DIV/0!</v>
      </c>
      <c r="M163" s="113" t="e">
        <f>AVERAGE(Q163:Z163)</f>
        <v>#NUM!</v>
      </c>
      <c r="N163" s="113" t="str">
        <f>IF(O163&lt;10,"No","Yes")</f>
        <v>No</v>
      </c>
      <c r="O163" s="114">
        <f>COUNT(AB163:FQ163)</f>
        <v>0</v>
      </c>
      <c r="P163" s="115">
        <f>SUM(AB163:FQ163)</f>
        <v>0</v>
      </c>
      <c r="Q163" s="113" t="e">
        <f>SMALL(AB163:FQ163,1)</f>
        <v>#NUM!</v>
      </c>
      <c r="R163" s="113" t="e">
        <f>SMALL(AB163:FQ163,2)</f>
        <v>#NUM!</v>
      </c>
      <c r="S163" s="113" t="e">
        <f>SMALL(AB163:FQ163,3)</f>
        <v>#NUM!</v>
      </c>
      <c r="T163" s="113" t="e">
        <f>SMALL(AB163:FQ163,4)</f>
        <v>#NUM!</v>
      </c>
      <c r="U163" s="113" t="e">
        <f>SMALL(AB163:FQ163,5)</f>
        <v>#NUM!</v>
      </c>
      <c r="V163" s="113" t="e">
        <f>SMALL(AB163:FQ163,6)</f>
        <v>#NUM!</v>
      </c>
      <c r="W163" s="113" t="e">
        <f>SMALL(AB163:FQ163,7)</f>
        <v>#NUM!</v>
      </c>
      <c r="X163" s="113" t="e">
        <f>SMALL(AB163:FQ163,8)</f>
        <v>#NUM!</v>
      </c>
      <c r="Y163" s="113" t="e">
        <f>SMALL(AB163:FQ163,9)</f>
        <v>#NUM!</v>
      </c>
      <c r="Z163" s="113" t="e">
        <f>SMALL(AB163:FQ163,10)</f>
        <v>#NUM!</v>
      </c>
      <c r="AA163" s="116">
        <f>SUM(O163/28)</f>
        <v>0</v>
      </c>
      <c r="AB163" s="116"/>
      <c r="AC163" s="140"/>
      <c r="AD163" s="308"/>
      <c r="AE163" s="308"/>
      <c r="AF163" s="308"/>
      <c r="AG163" s="308"/>
      <c r="AH163" s="117"/>
      <c r="AI163" s="133"/>
      <c r="AJ163" s="308"/>
      <c r="AK163" s="308"/>
      <c r="AL163" s="308"/>
      <c r="AM163" s="308"/>
      <c r="AN163" s="308"/>
      <c r="AO163" s="120"/>
      <c r="AP163" s="120"/>
      <c r="AQ163" s="133"/>
      <c r="AR163" s="140"/>
      <c r="AS163" s="140"/>
      <c r="AT163" s="296"/>
      <c r="AU163" s="296"/>
      <c r="AV163" s="136"/>
      <c r="AW163" s="136"/>
      <c r="AX163" s="136"/>
      <c r="AY163" s="139"/>
      <c r="AZ163" s="139"/>
      <c r="BA163" s="135"/>
      <c r="BB163" s="135"/>
      <c r="BC163" s="138"/>
      <c r="BD163" s="138"/>
      <c r="BE163" s="138"/>
      <c r="BF163" s="138"/>
      <c r="BG163" s="137"/>
      <c r="BH163" s="137"/>
      <c r="BI163" s="296"/>
      <c r="BJ163" s="296"/>
      <c r="BK163" s="296"/>
      <c r="BL163" s="296"/>
      <c r="BM163" s="296"/>
      <c r="BN163" s="140"/>
      <c r="BO163" s="139"/>
      <c r="BP163" s="139"/>
      <c r="BQ163" s="139"/>
      <c r="BR163" s="139"/>
      <c r="BS163" s="139"/>
      <c r="BT163" s="139"/>
      <c r="BU163" s="131"/>
      <c r="BV163" s="131"/>
      <c r="BW163" s="139"/>
      <c r="BX163" s="139"/>
      <c r="BY163" s="118"/>
      <c r="BZ163" s="120"/>
      <c r="CA163" s="120"/>
      <c r="CB163" s="140"/>
      <c r="CC163" s="131"/>
      <c r="CD163" s="131"/>
      <c r="CE163" s="131"/>
      <c r="CF163" s="141"/>
      <c r="CG163" s="140"/>
      <c r="CH163" s="120"/>
      <c r="CI163" s="120"/>
      <c r="CJ163" s="140"/>
      <c r="CK163" s="130"/>
      <c r="CL163" s="130"/>
      <c r="CM163" s="130"/>
      <c r="CN163" s="130"/>
      <c r="CO163" s="117"/>
      <c r="CP163" s="118"/>
      <c r="CQ163" s="351"/>
      <c r="CR163" s="351"/>
      <c r="CS163" s="351"/>
      <c r="CT163" s="119"/>
      <c r="CU163" s="119"/>
      <c r="CV163" s="119"/>
      <c r="CW163" s="120"/>
      <c r="CX163" s="120"/>
      <c r="CY163" s="120"/>
      <c r="CZ163" s="120"/>
      <c r="DA163" s="121"/>
      <c r="DB163" s="121"/>
      <c r="DC163" s="120"/>
      <c r="DD163" s="120"/>
      <c r="DE163" s="120"/>
      <c r="DF163" s="120"/>
      <c r="DG163" s="337"/>
      <c r="DH163" s="337"/>
      <c r="DI163" s="337"/>
      <c r="DJ163" s="282"/>
      <c r="DK163" s="282"/>
      <c r="DL163" s="121"/>
      <c r="DM163" s="121"/>
      <c r="DN163" s="121"/>
      <c r="DO163" s="122"/>
      <c r="DP163" s="123"/>
      <c r="DQ163" s="124"/>
      <c r="DR163" s="125"/>
      <c r="DS163" s="120"/>
      <c r="DT163" s="120"/>
      <c r="DU163" s="126"/>
      <c r="DV163" s="127"/>
      <c r="DW163" s="120"/>
      <c r="DX163" s="120"/>
      <c r="DY163" s="126"/>
      <c r="DZ163" s="127"/>
      <c r="EA163" s="120"/>
      <c r="EB163" s="120"/>
      <c r="EC163" s="128"/>
      <c r="ED163" s="128"/>
      <c r="EE163" s="128"/>
      <c r="EF163" s="128"/>
      <c r="EG163" s="128"/>
      <c r="EH163" s="128"/>
      <c r="EI163" s="129"/>
      <c r="EJ163" s="129"/>
      <c r="EK163" s="129"/>
      <c r="EL163" s="127"/>
      <c r="EM163" s="120"/>
      <c r="EN163" s="120"/>
      <c r="EO163" s="129"/>
      <c r="EP163" s="129"/>
      <c r="EQ163" s="129"/>
      <c r="ER163" s="130"/>
      <c r="ES163" s="130"/>
      <c r="ET163" s="130"/>
      <c r="EU163" s="130"/>
      <c r="EV163" s="130"/>
      <c r="EW163" s="131"/>
      <c r="EX163" s="131"/>
      <c r="EY163" s="120"/>
      <c r="EZ163" s="120"/>
      <c r="FA163" s="127"/>
      <c r="FB163" s="117"/>
      <c r="FC163" s="132"/>
      <c r="FD163" s="132"/>
      <c r="FE163" s="120"/>
      <c r="FF163" s="120"/>
      <c r="FG163" s="123"/>
      <c r="FH163" s="123"/>
      <c r="FI163" s="134"/>
      <c r="FJ163" s="117"/>
      <c r="FK163" s="117"/>
      <c r="FL163" s="289"/>
      <c r="FM163" s="117"/>
      <c r="FN163" s="120"/>
      <c r="FO163" s="120"/>
      <c r="FP163" s="155"/>
      <c r="FQ163" s="155"/>
      <c r="FR163" s="142">
        <v>42193</v>
      </c>
      <c r="FS163" s="143">
        <v>39172</v>
      </c>
      <c r="FT163" s="14"/>
      <c r="FU163" s="14"/>
      <c r="FV163" s="14"/>
      <c r="FW163" s="14"/>
      <c r="FX163" s="14"/>
      <c r="FY163" s="14"/>
      <c r="FZ163" s="14"/>
      <c r="GA163" s="14"/>
      <c r="GB163" s="14"/>
    </row>
    <row r="164" spans="1:184" s="7" customFormat="1" ht="14.25">
      <c r="A164" s="314">
        <v>161</v>
      </c>
      <c r="B164" s="174" t="s">
        <v>138</v>
      </c>
      <c r="C164" s="175" t="s">
        <v>112</v>
      </c>
      <c r="D164" s="106">
        <v>36967</v>
      </c>
      <c r="E164" s="107" t="s">
        <v>139</v>
      </c>
      <c r="F164" s="108" t="s">
        <v>230</v>
      </c>
      <c r="G164" s="170" t="s">
        <v>9</v>
      </c>
      <c r="H164" s="110">
        <f>YEAR(FR164-D164)</f>
        <v>1914</v>
      </c>
      <c r="I164" s="111">
        <f>SUM(H164-1900)</f>
        <v>14</v>
      </c>
      <c r="J164" s="111">
        <f>IF(I164&gt;30,"",I164)</f>
        <v>14</v>
      </c>
      <c r="K164" s="110" t="e">
        <f>AVERAGE(L164:M164)</f>
        <v>#DIV/0!</v>
      </c>
      <c r="L164" s="112" t="e">
        <f>SUM(P164/O164)</f>
        <v>#DIV/0!</v>
      </c>
      <c r="M164" s="113" t="e">
        <f>AVERAGE(Q164:Z164)</f>
        <v>#NUM!</v>
      </c>
      <c r="N164" s="113" t="str">
        <f>IF(O164&lt;10,"No","Yes")</f>
        <v>No</v>
      </c>
      <c r="O164" s="114">
        <f>COUNT(AB164:FQ164)</f>
        <v>0</v>
      </c>
      <c r="P164" s="115">
        <f>SUM(AB164:FQ164)</f>
        <v>0</v>
      </c>
      <c r="Q164" s="113" t="e">
        <f>SMALL(AB164:FQ164,1)</f>
        <v>#NUM!</v>
      </c>
      <c r="R164" s="113" t="e">
        <f>SMALL(AB164:FQ164,2)</f>
        <v>#NUM!</v>
      </c>
      <c r="S164" s="113" t="e">
        <f>SMALL(AB164:FQ164,3)</f>
        <v>#NUM!</v>
      </c>
      <c r="T164" s="113" t="e">
        <f>SMALL(AB164:FQ164,4)</f>
        <v>#NUM!</v>
      </c>
      <c r="U164" s="113" t="e">
        <f>SMALL(AB164:FQ164,5)</f>
        <v>#NUM!</v>
      </c>
      <c r="V164" s="113" t="e">
        <f>SMALL(AB164:FQ164,6)</f>
        <v>#NUM!</v>
      </c>
      <c r="W164" s="113" t="e">
        <f>SMALL(AB164:FQ164,7)</f>
        <v>#NUM!</v>
      </c>
      <c r="X164" s="113" t="e">
        <f>SMALL(AB164:FQ164,8)</f>
        <v>#NUM!</v>
      </c>
      <c r="Y164" s="113" t="e">
        <f>SMALL(AB164:FQ164,9)</f>
        <v>#NUM!</v>
      </c>
      <c r="Z164" s="113" t="e">
        <f>SMALL(AB164:FQ164,10)</f>
        <v>#NUM!</v>
      </c>
      <c r="AA164" s="116">
        <f>SUM(O164/28)</f>
        <v>0</v>
      </c>
      <c r="AB164" s="116"/>
      <c r="AC164" s="140"/>
      <c r="AD164" s="308"/>
      <c r="AE164" s="308"/>
      <c r="AF164" s="308"/>
      <c r="AG164" s="308"/>
      <c r="AH164" s="117"/>
      <c r="AI164" s="133"/>
      <c r="AJ164" s="308"/>
      <c r="AK164" s="308"/>
      <c r="AL164" s="308"/>
      <c r="AM164" s="308"/>
      <c r="AN164" s="308"/>
      <c r="AO164" s="120"/>
      <c r="AP164" s="120"/>
      <c r="AQ164" s="133"/>
      <c r="AR164" s="140"/>
      <c r="AS164" s="140"/>
      <c r="AT164" s="296"/>
      <c r="AU164" s="296"/>
      <c r="AV164" s="136"/>
      <c r="AW164" s="136"/>
      <c r="AX164" s="136"/>
      <c r="AY164" s="139"/>
      <c r="AZ164" s="139"/>
      <c r="BA164" s="135"/>
      <c r="BB164" s="135"/>
      <c r="BC164" s="138"/>
      <c r="BD164" s="138"/>
      <c r="BE164" s="138"/>
      <c r="BF164" s="138"/>
      <c r="BG164" s="137"/>
      <c r="BH164" s="137"/>
      <c r="BI164" s="296"/>
      <c r="BJ164" s="296"/>
      <c r="BK164" s="296"/>
      <c r="BL164" s="296"/>
      <c r="BM164" s="296"/>
      <c r="BN164" s="140"/>
      <c r="BO164" s="139"/>
      <c r="BP164" s="139"/>
      <c r="BQ164" s="139"/>
      <c r="BR164" s="139"/>
      <c r="BS164" s="139"/>
      <c r="BT164" s="139"/>
      <c r="BU164" s="131"/>
      <c r="BV164" s="131"/>
      <c r="BW164" s="139"/>
      <c r="BX164" s="139"/>
      <c r="BY164" s="118"/>
      <c r="BZ164" s="120"/>
      <c r="CA164" s="120"/>
      <c r="CB164" s="140"/>
      <c r="CC164" s="131"/>
      <c r="CD164" s="131"/>
      <c r="CE164" s="131"/>
      <c r="CF164" s="141"/>
      <c r="CG164" s="140"/>
      <c r="CH164" s="120"/>
      <c r="CI164" s="120"/>
      <c r="CJ164" s="140"/>
      <c r="CK164" s="130"/>
      <c r="CL164" s="130"/>
      <c r="CM164" s="130"/>
      <c r="CN164" s="130"/>
      <c r="CO164" s="117"/>
      <c r="CP164" s="118"/>
      <c r="CQ164" s="351"/>
      <c r="CR164" s="351"/>
      <c r="CS164" s="351"/>
      <c r="CT164" s="119"/>
      <c r="CU164" s="119"/>
      <c r="CV164" s="119"/>
      <c r="CW164" s="120"/>
      <c r="CX164" s="120"/>
      <c r="CY164" s="120"/>
      <c r="CZ164" s="120"/>
      <c r="DA164" s="121"/>
      <c r="DB164" s="121"/>
      <c r="DC164" s="120"/>
      <c r="DD164" s="120"/>
      <c r="DE164" s="120"/>
      <c r="DF164" s="120"/>
      <c r="DG164" s="337"/>
      <c r="DH164" s="337"/>
      <c r="DI164" s="337"/>
      <c r="DJ164" s="282"/>
      <c r="DK164" s="282"/>
      <c r="DL164" s="121"/>
      <c r="DM164" s="121"/>
      <c r="DN164" s="121"/>
      <c r="DO164" s="122"/>
      <c r="DP164" s="123"/>
      <c r="DQ164" s="124"/>
      <c r="DR164" s="125"/>
      <c r="DS164" s="120"/>
      <c r="DT164" s="120"/>
      <c r="DU164" s="126"/>
      <c r="DV164" s="127"/>
      <c r="DW164" s="120"/>
      <c r="DX164" s="120"/>
      <c r="DY164" s="126"/>
      <c r="DZ164" s="127"/>
      <c r="EA164" s="120"/>
      <c r="EB164" s="120"/>
      <c r="EC164" s="128"/>
      <c r="ED164" s="128"/>
      <c r="EE164" s="128"/>
      <c r="EF164" s="128"/>
      <c r="EG164" s="128"/>
      <c r="EH164" s="128"/>
      <c r="EI164" s="129"/>
      <c r="EJ164" s="129"/>
      <c r="EK164" s="129"/>
      <c r="EL164" s="127"/>
      <c r="EM164" s="120"/>
      <c r="EN164" s="120"/>
      <c r="EO164" s="129"/>
      <c r="EP164" s="129"/>
      <c r="EQ164" s="129"/>
      <c r="ER164" s="130"/>
      <c r="ES164" s="130"/>
      <c r="ET164" s="130"/>
      <c r="EU164" s="130"/>
      <c r="EV164" s="130"/>
      <c r="EW164" s="131"/>
      <c r="EX164" s="131"/>
      <c r="EY164" s="120"/>
      <c r="EZ164" s="120"/>
      <c r="FA164" s="127"/>
      <c r="FB164" s="117"/>
      <c r="FC164" s="132"/>
      <c r="FD164" s="132"/>
      <c r="FE164" s="120"/>
      <c r="FF164" s="120"/>
      <c r="FG164" s="123"/>
      <c r="FH164" s="123"/>
      <c r="FI164" s="134"/>
      <c r="FJ164" s="117"/>
      <c r="FK164" s="117"/>
      <c r="FL164" s="289"/>
      <c r="FM164" s="117"/>
      <c r="FN164" s="120"/>
      <c r="FO164" s="120"/>
      <c r="FP164" s="120"/>
      <c r="FQ164" s="120"/>
      <c r="FR164" s="142">
        <v>42193</v>
      </c>
      <c r="FS164" s="143">
        <v>39172</v>
      </c>
      <c r="FT164" s="14"/>
      <c r="FU164" s="14"/>
      <c r="FV164" s="14"/>
      <c r="FW164" s="14"/>
      <c r="FX164" s="14"/>
      <c r="FY164" s="14"/>
      <c r="FZ164" s="14"/>
      <c r="GA164" s="14"/>
      <c r="GB164" s="14"/>
    </row>
    <row r="165" spans="1:184" s="7" customFormat="1" ht="14.25" customHeight="1">
      <c r="A165" s="314">
        <v>162</v>
      </c>
      <c r="B165" s="218" t="s">
        <v>268</v>
      </c>
      <c r="C165" s="219" t="s">
        <v>118</v>
      </c>
      <c r="D165" s="106">
        <v>37569</v>
      </c>
      <c r="E165" s="107" t="s">
        <v>269</v>
      </c>
      <c r="F165" s="108" t="s">
        <v>207</v>
      </c>
      <c r="G165" s="170" t="s">
        <v>9</v>
      </c>
      <c r="H165" s="110">
        <f>YEAR(FR165-D165)</f>
        <v>1912</v>
      </c>
      <c r="I165" s="111">
        <f>SUM(H165-1900)</f>
        <v>12</v>
      </c>
      <c r="J165" s="111">
        <f>IF(I165&gt;30,"",I165)</f>
        <v>12</v>
      </c>
      <c r="K165" s="110" t="e">
        <f>AVERAGE(L165:M165)</f>
        <v>#DIV/0!</v>
      </c>
      <c r="L165" s="112" t="e">
        <f>SUM(P165/O165)</f>
        <v>#DIV/0!</v>
      </c>
      <c r="M165" s="113" t="e">
        <f>AVERAGE(Q165:V165)</f>
        <v>#NUM!</v>
      </c>
      <c r="N165" s="113" t="str">
        <f>IF(O165&lt;6,"No","Yes")</f>
        <v>No</v>
      </c>
      <c r="O165" s="114">
        <f>COUNT(AB165:FQ165)</f>
        <v>0</v>
      </c>
      <c r="P165" s="115">
        <f>SUM(AB165:FQ165)</f>
        <v>0</v>
      </c>
      <c r="Q165" s="113" t="e">
        <f>SMALL(AB165:FQ165,1)</f>
        <v>#NUM!</v>
      </c>
      <c r="R165" s="113" t="e">
        <f>SMALL(AB165:FQ165,2)</f>
        <v>#NUM!</v>
      </c>
      <c r="S165" s="113" t="e">
        <f>SMALL(AB165:FQ165,3)</f>
        <v>#NUM!</v>
      </c>
      <c r="T165" s="113" t="e">
        <f>SMALL(AB165:FQ165,4)</f>
        <v>#NUM!</v>
      </c>
      <c r="U165" s="113" t="e">
        <f>SMALL(AB165:FQ165,5)</f>
        <v>#NUM!</v>
      </c>
      <c r="V165" s="113" t="e">
        <f>SMALL(AB165:FQ165,6)</f>
        <v>#NUM!</v>
      </c>
      <c r="W165" s="113" t="e">
        <f>SMALL(AB165:FQ165,7)</f>
        <v>#NUM!</v>
      </c>
      <c r="X165" s="113" t="e">
        <f>SMALL(AB165:FQ165,8)</f>
        <v>#NUM!</v>
      </c>
      <c r="Y165" s="113" t="e">
        <f>SMALL(AB165:FQ165,9)</f>
        <v>#NUM!</v>
      </c>
      <c r="Z165" s="113" t="e">
        <f>SMALL(AB165:FQ165,10)</f>
        <v>#NUM!</v>
      </c>
      <c r="AA165" s="116">
        <f>SUM(O165/28)</f>
        <v>0</v>
      </c>
      <c r="AB165" s="116"/>
      <c r="AC165" s="140"/>
      <c r="AD165" s="308"/>
      <c r="AE165" s="308"/>
      <c r="AF165" s="308"/>
      <c r="AG165" s="308"/>
      <c r="AH165" s="117"/>
      <c r="AI165" s="133"/>
      <c r="AJ165" s="308"/>
      <c r="AK165" s="308"/>
      <c r="AL165" s="308"/>
      <c r="AM165" s="308"/>
      <c r="AN165" s="308"/>
      <c r="AO165" s="120"/>
      <c r="AP165" s="120"/>
      <c r="AQ165" s="133"/>
      <c r="AR165" s="140"/>
      <c r="AS165" s="140"/>
      <c r="AT165" s="296"/>
      <c r="AU165" s="296"/>
      <c r="AV165" s="136"/>
      <c r="AW165" s="136"/>
      <c r="AX165" s="136"/>
      <c r="AY165" s="139"/>
      <c r="AZ165" s="139"/>
      <c r="BA165" s="135"/>
      <c r="BB165" s="135"/>
      <c r="BC165" s="138"/>
      <c r="BD165" s="138"/>
      <c r="BE165" s="138"/>
      <c r="BF165" s="138"/>
      <c r="BG165" s="137"/>
      <c r="BH165" s="137"/>
      <c r="BI165" s="296"/>
      <c r="BJ165" s="296"/>
      <c r="BK165" s="296"/>
      <c r="BL165" s="296"/>
      <c r="BM165" s="296"/>
      <c r="BN165" s="140"/>
      <c r="BO165" s="139"/>
      <c r="BP165" s="139"/>
      <c r="BQ165" s="139"/>
      <c r="BR165" s="139"/>
      <c r="BS165" s="139"/>
      <c r="BT165" s="139"/>
      <c r="BU165" s="131"/>
      <c r="BV165" s="131"/>
      <c r="BW165" s="139"/>
      <c r="BX165" s="139"/>
      <c r="BY165" s="118"/>
      <c r="BZ165" s="120"/>
      <c r="CA165" s="120"/>
      <c r="CB165" s="140"/>
      <c r="CC165" s="131"/>
      <c r="CD165" s="131"/>
      <c r="CE165" s="131"/>
      <c r="CF165" s="141"/>
      <c r="CG165" s="140"/>
      <c r="CH165" s="120"/>
      <c r="CI165" s="120"/>
      <c r="CJ165" s="140"/>
      <c r="CK165" s="130"/>
      <c r="CL165" s="130"/>
      <c r="CM165" s="130"/>
      <c r="CN165" s="130"/>
      <c r="CO165" s="117"/>
      <c r="CP165" s="118"/>
      <c r="CQ165" s="351"/>
      <c r="CR165" s="351"/>
      <c r="CS165" s="351"/>
      <c r="CT165" s="119"/>
      <c r="CU165" s="119"/>
      <c r="CV165" s="119"/>
      <c r="CW165" s="120"/>
      <c r="CX165" s="120"/>
      <c r="CY165" s="120"/>
      <c r="CZ165" s="120"/>
      <c r="DA165" s="121"/>
      <c r="DB165" s="121"/>
      <c r="DC165" s="120"/>
      <c r="DD165" s="120"/>
      <c r="DE165" s="120"/>
      <c r="DF165" s="120"/>
      <c r="DG165" s="337"/>
      <c r="DH165" s="337"/>
      <c r="DI165" s="337"/>
      <c r="DJ165" s="282"/>
      <c r="DK165" s="282"/>
      <c r="DL165" s="121"/>
      <c r="DM165" s="121"/>
      <c r="DN165" s="121"/>
      <c r="DO165" s="122"/>
      <c r="DP165" s="123"/>
      <c r="DQ165" s="124"/>
      <c r="DR165" s="125"/>
      <c r="DS165" s="120"/>
      <c r="DT165" s="120"/>
      <c r="DU165" s="126"/>
      <c r="DV165" s="127"/>
      <c r="DW165" s="120"/>
      <c r="DX165" s="120"/>
      <c r="DY165" s="126"/>
      <c r="DZ165" s="127"/>
      <c r="EA165" s="120"/>
      <c r="EB165" s="120"/>
      <c r="EC165" s="128"/>
      <c r="ED165" s="128"/>
      <c r="EE165" s="128"/>
      <c r="EF165" s="128"/>
      <c r="EG165" s="128"/>
      <c r="EH165" s="128"/>
      <c r="EI165" s="129"/>
      <c r="EJ165" s="129"/>
      <c r="EK165" s="129"/>
      <c r="EL165" s="127"/>
      <c r="EM165" s="120"/>
      <c r="EN165" s="120"/>
      <c r="EO165" s="129"/>
      <c r="EP165" s="129"/>
      <c r="EQ165" s="129"/>
      <c r="ER165" s="130"/>
      <c r="ES165" s="130"/>
      <c r="ET165" s="130"/>
      <c r="EU165" s="130"/>
      <c r="EV165" s="130"/>
      <c r="EW165" s="131"/>
      <c r="EX165" s="131"/>
      <c r="EY165" s="120"/>
      <c r="EZ165" s="120"/>
      <c r="FA165" s="127"/>
      <c r="FB165" s="117"/>
      <c r="FC165" s="132"/>
      <c r="FD165" s="132"/>
      <c r="FE165" s="120"/>
      <c r="FF165" s="120"/>
      <c r="FG165" s="123"/>
      <c r="FH165" s="123"/>
      <c r="FI165" s="134"/>
      <c r="FJ165" s="117"/>
      <c r="FK165" s="117"/>
      <c r="FL165" s="289"/>
      <c r="FM165" s="117"/>
      <c r="FN165" s="120"/>
      <c r="FO165" s="120"/>
      <c r="FP165" s="120"/>
      <c r="FQ165" s="120"/>
      <c r="FR165" s="142">
        <v>42193</v>
      </c>
      <c r="FS165" s="143">
        <v>39172</v>
      </c>
      <c r="FT165" s="14"/>
      <c r="FU165" s="14"/>
      <c r="FV165" s="14"/>
      <c r="FW165" s="14"/>
      <c r="FX165" s="14"/>
      <c r="FY165" s="14"/>
      <c r="FZ165" s="14"/>
      <c r="GA165" s="14"/>
      <c r="GB165" s="14"/>
    </row>
    <row r="166" spans="1:184" s="7" customFormat="1" ht="14.25" customHeight="1">
      <c r="A166" s="314">
        <v>163</v>
      </c>
      <c r="B166" s="174" t="s">
        <v>150</v>
      </c>
      <c r="C166" s="175" t="s">
        <v>112</v>
      </c>
      <c r="D166" s="106">
        <v>36740</v>
      </c>
      <c r="E166" s="202" t="s">
        <v>160</v>
      </c>
      <c r="F166" s="356" t="s">
        <v>159</v>
      </c>
      <c r="G166" s="173" t="s">
        <v>26</v>
      </c>
      <c r="H166" s="110">
        <f>YEAR(FR166-D166)</f>
        <v>1914</v>
      </c>
      <c r="I166" s="111">
        <f>SUM(H166-1900)</f>
        <v>14</v>
      </c>
      <c r="J166" s="111">
        <f>IF(I166&gt;30,"",I166)</f>
        <v>14</v>
      </c>
      <c r="K166" s="110" t="e">
        <f>AVERAGE(L166:M166)</f>
        <v>#DIV/0!</v>
      </c>
      <c r="L166" s="112" t="e">
        <f>SUM(P166/O166)</f>
        <v>#DIV/0!</v>
      </c>
      <c r="M166" s="113" t="e">
        <f>AVERAGE(Q166:Z166)</f>
        <v>#NUM!</v>
      </c>
      <c r="N166" s="113" t="str">
        <f>IF(O166&lt;10,"No","Yes")</f>
        <v>No</v>
      </c>
      <c r="O166" s="114">
        <f>COUNT(AB166:FQ166)</f>
        <v>0</v>
      </c>
      <c r="P166" s="115">
        <f>SUM(AB166:FQ166)</f>
        <v>0</v>
      </c>
      <c r="Q166" s="113" t="e">
        <f>SMALL(AB166:FQ166,1)</f>
        <v>#NUM!</v>
      </c>
      <c r="R166" s="113" t="e">
        <f>SMALL(AB166:FQ166,2)</f>
        <v>#NUM!</v>
      </c>
      <c r="S166" s="113" t="e">
        <f>SMALL(AB166:FQ166,3)</f>
        <v>#NUM!</v>
      </c>
      <c r="T166" s="113" t="e">
        <f>SMALL(AB166:FQ166,4)</f>
        <v>#NUM!</v>
      </c>
      <c r="U166" s="113" t="e">
        <f>SMALL(AB166:FQ166,5)</f>
        <v>#NUM!</v>
      </c>
      <c r="V166" s="113" t="e">
        <f>SMALL(AB166:FQ166,6)</f>
        <v>#NUM!</v>
      </c>
      <c r="W166" s="113" t="e">
        <f>SMALL(AB166:FQ166,7)</f>
        <v>#NUM!</v>
      </c>
      <c r="X166" s="113" t="e">
        <f>SMALL(AB166:FQ166,8)</f>
        <v>#NUM!</v>
      </c>
      <c r="Y166" s="113" t="e">
        <f>SMALL(AB166:FQ166,9)</f>
        <v>#NUM!</v>
      </c>
      <c r="Z166" s="113" t="e">
        <f>SMALL(AB166:FQ166,10)</f>
        <v>#NUM!</v>
      </c>
      <c r="AA166" s="116">
        <f>SUM(O166/28)</f>
        <v>0</v>
      </c>
      <c r="AB166" s="116"/>
      <c r="AC166" s="140"/>
      <c r="AD166" s="308"/>
      <c r="AE166" s="308"/>
      <c r="AF166" s="308"/>
      <c r="AG166" s="308"/>
      <c r="AH166" s="117"/>
      <c r="AI166" s="133"/>
      <c r="AJ166" s="308"/>
      <c r="AK166" s="308"/>
      <c r="AL166" s="308"/>
      <c r="AM166" s="308"/>
      <c r="AN166" s="308"/>
      <c r="AO166" s="120"/>
      <c r="AP166" s="120"/>
      <c r="AQ166" s="133"/>
      <c r="AR166" s="140"/>
      <c r="AS166" s="140"/>
      <c r="AT166" s="296"/>
      <c r="AU166" s="296"/>
      <c r="AV166" s="136"/>
      <c r="AW166" s="136"/>
      <c r="AX166" s="136"/>
      <c r="AY166" s="139"/>
      <c r="AZ166" s="139"/>
      <c r="BA166" s="135"/>
      <c r="BB166" s="135"/>
      <c r="BC166" s="138"/>
      <c r="BD166" s="138"/>
      <c r="BE166" s="138"/>
      <c r="BF166" s="138"/>
      <c r="BG166" s="137"/>
      <c r="BH166" s="137"/>
      <c r="BI166" s="296"/>
      <c r="BJ166" s="296"/>
      <c r="BK166" s="296"/>
      <c r="BL166" s="296"/>
      <c r="BM166" s="296"/>
      <c r="BN166" s="140"/>
      <c r="BO166" s="139"/>
      <c r="BP166" s="139"/>
      <c r="BQ166" s="139"/>
      <c r="BR166" s="139"/>
      <c r="BS166" s="139"/>
      <c r="BT166" s="139"/>
      <c r="BU166" s="131"/>
      <c r="BV166" s="131"/>
      <c r="BW166" s="139"/>
      <c r="BX166" s="139"/>
      <c r="BY166" s="118"/>
      <c r="BZ166" s="120"/>
      <c r="CA166" s="120"/>
      <c r="CB166" s="140"/>
      <c r="CC166" s="131"/>
      <c r="CD166" s="131"/>
      <c r="CE166" s="131"/>
      <c r="CF166" s="141"/>
      <c r="CG166" s="140"/>
      <c r="CH166" s="120"/>
      <c r="CI166" s="120"/>
      <c r="CJ166" s="140"/>
      <c r="CK166" s="130"/>
      <c r="CL166" s="130"/>
      <c r="CM166" s="130"/>
      <c r="CN166" s="130"/>
      <c r="CO166" s="117"/>
      <c r="CP166" s="118"/>
      <c r="CQ166" s="351"/>
      <c r="CR166" s="351"/>
      <c r="CS166" s="351"/>
      <c r="CT166" s="119"/>
      <c r="CU166" s="119"/>
      <c r="CV166" s="119"/>
      <c r="CW166" s="120"/>
      <c r="CX166" s="120"/>
      <c r="CY166" s="120"/>
      <c r="CZ166" s="120"/>
      <c r="DA166" s="121"/>
      <c r="DB166" s="121"/>
      <c r="DC166" s="120"/>
      <c r="DD166" s="120"/>
      <c r="DE166" s="120"/>
      <c r="DF166" s="120"/>
      <c r="DG166" s="337"/>
      <c r="DH166" s="337"/>
      <c r="DI166" s="337"/>
      <c r="DJ166" s="282"/>
      <c r="DK166" s="282"/>
      <c r="DL166" s="121"/>
      <c r="DM166" s="121"/>
      <c r="DN166" s="121"/>
      <c r="DO166" s="122"/>
      <c r="DP166" s="123"/>
      <c r="DQ166" s="124"/>
      <c r="DR166" s="125"/>
      <c r="DS166" s="120"/>
      <c r="DT166" s="120"/>
      <c r="DU166" s="126"/>
      <c r="DV166" s="127"/>
      <c r="DW166" s="120"/>
      <c r="DX166" s="120"/>
      <c r="DY166" s="126"/>
      <c r="DZ166" s="127"/>
      <c r="EA166" s="120"/>
      <c r="EB166" s="120"/>
      <c r="EC166" s="128"/>
      <c r="ED166" s="128"/>
      <c r="EE166" s="128"/>
      <c r="EF166" s="128"/>
      <c r="EG166" s="128"/>
      <c r="EH166" s="128"/>
      <c r="EI166" s="129"/>
      <c r="EJ166" s="129"/>
      <c r="EK166" s="129"/>
      <c r="EL166" s="127"/>
      <c r="EM166" s="120"/>
      <c r="EN166" s="120"/>
      <c r="EO166" s="129"/>
      <c r="EP166" s="129"/>
      <c r="EQ166" s="129"/>
      <c r="ER166" s="130"/>
      <c r="ES166" s="130"/>
      <c r="ET166" s="130"/>
      <c r="EU166" s="130"/>
      <c r="EV166" s="130"/>
      <c r="EW166" s="131"/>
      <c r="EX166" s="131"/>
      <c r="EY166" s="120"/>
      <c r="EZ166" s="120"/>
      <c r="FA166" s="127"/>
      <c r="FB166" s="117"/>
      <c r="FC166" s="132"/>
      <c r="FD166" s="132"/>
      <c r="FE166" s="120"/>
      <c r="FF166" s="120"/>
      <c r="FG166" s="123"/>
      <c r="FH166" s="123"/>
      <c r="FI166" s="134"/>
      <c r="FJ166" s="117"/>
      <c r="FK166" s="117"/>
      <c r="FL166" s="289"/>
      <c r="FM166" s="117"/>
      <c r="FN166" s="120"/>
      <c r="FO166" s="120"/>
      <c r="FP166" s="120"/>
      <c r="FQ166" s="120"/>
      <c r="FR166" s="142">
        <v>42193</v>
      </c>
      <c r="FS166" s="143">
        <v>39172</v>
      </c>
      <c r="FT166" s="14"/>
      <c r="FU166" s="14"/>
      <c r="FV166" s="14"/>
      <c r="FW166" s="14"/>
      <c r="FX166" s="14"/>
      <c r="FY166" s="14"/>
      <c r="FZ166" s="14"/>
      <c r="GA166" s="14"/>
      <c r="GB166" s="14"/>
    </row>
    <row r="167" spans="1:184" s="7" customFormat="1" ht="14.25" customHeight="1">
      <c r="A167" s="314">
        <v>164</v>
      </c>
      <c r="B167" s="243" t="s">
        <v>208</v>
      </c>
      <c r="C167" s="310" t="s">
        <v>513</v>
      </c>
      <c r="D167" s="106">
        <v>36612</v>
      </c>
      <c r="E167" s="225">
        <v>825727307</v>
      </c>
      <c r="F167" s="108" t="s">
        <v>231</v>
      </c>
      <c r="G167" s="354" t="s">
        <v>12</v>
      </c>
      <c r="H167" s="110">
        <f>YEAR(FR167-D167)</f>
        <v>1915</v>
      </c>
      <c r="I167" s="111">
        <f>SUM(H167-1900)</f>
        <v>15</v>
      </c>
      <c r="J167" s="111">
        <f>IF(I167&gt;30,"",I167)</f>
        <v>15</v>
      </c>
      <c r="K167" s="110" t="e">
        <f>AVERAGE(L167:M167)</f>
        <v>#DIV/0!</v>
      </c>
      <c r="L167" s="112" t="e">
        <f>SUM(P167/O167)</f>
        <v>#DIV/0!</v>
      </c>
      <c r="M167" s="113" t="e">
        <f>AVERAGE(Q167:Z167)</f>
        <v>#NUM!</v>
      </c>
      <c r="N167" s="113" t="str">
        <f>IF(O167&lt;10,"No","Yes")</f>
        <v>No</v>
      </c>
      <c r="O167" s="114">
        <f>COUNT(AB167:FQ167)</f>
        <v>0</v>
      </c>
      <c r="P167" s="115">
        <f>SUM(AB167:FQ167)</f>
        <v>0</v>
      </c>
      <c r="Q167" s="113" t="e">
        <f>SMALL(AB167:FQ167,1)</f>
        <v>#NUM!</v>
      </c>
      <c r="R167" s="113" t="e">
        <f>SMALL(AB167:FQ167,2)</f>
        <v>#NUM!</v>
      </c>
      <c r="S167" s="113" t="e">
        <f>SMALL(AB167:FQ167,3)</f>
        <v>#NUM!</v>
      </c>
      <c r="T167" s="113" t="e">
        <f>SMALL(AB167:FQ167,4)</f>
        <v>#NUM!</v>
      </c>
      <c r="U167" s="113" t="e">
        <f>SMALL(AB167:FQ167,5)</f>
        <v>#NUM!</v>
      </c>
      <c r="V167" s="113" t="e">
        <f>SMALL(AB167:FQ167,6)</f>
        <v>#NUM!</v>
      </c>
      <c r="W167" s="113" t="e">
        <f>SMALL(AB167:FQ167,7)</f>
        <v>#NUM!</v>
      </c>
      <c r="X167" s="113" t="e">
        <f>SMALL(AB167:FQ167,8)</f>
        <v>#NUM!</v>
      </c>
      <c r="Y167" s="113" t="e">
        <f>SMALL(AB167:FQ167,9)</f>
        <v>#NUM!</v>
      </c>
      <c r="Z167" s="113" t="e">
        <f>SMALL(AB167:FQ167,10)</f>
        <v>#NUM!</v>
      </c>
      <c r="AA167" s="116">
        <f>SUM(O167/28)</f>
        <v>0</v>
      </c>
      <c r="AB167" s="116"/>
      <c r="AC167" s="227"/>
      <c r="AD167" s="308"/>
      <c r="AE167" s="308"/>
      <c r="AF167" s="308"/>
      <c r="AG167" s="308"/>
      <c r="AH167" s="200"/>
      <c r="AI167" s="200"/>
      <c r="AJ167" s="308"/>
      <c r="AK167" s="308"/>
      <c r="AL167" s="308"/>
      <c r="AM167" s="308"/>
      <c r="AN167" s="308"/>
      <c r="AO167" s="201"/>
      <c r="AP167" s="201"/>
      <c r="AQ167" s="200"/>
      <c r="AR167" s="227"/>
      <c r="AS167" s="227"/>
      <c r="AT167" s="296"/>
      <c r="AU167" s="296"/>
      <c r="AV167" s="136"/>
      <c r="AW167" s="136"/>
      <c r="AX167" s="136"/>
      <c r="AY167" s="139"/>
      <c r="AZ167" s="139"/>
      <c r="BA167" s="135"/>
      <c r="BB167" s="135"/>
      <c r="BC167" s="138"/>
      <c r="BD167" s="138"/>
      <c r="BE167" s="138"/>
      <c r="BF167" s="138"/>
      <c r="BG167" s="137"/>
      <c r="BH167" s="137"/>
      <c r="BI167" s="296"/>
      <c r="BJ167" s="296"/>
      <c r="BK167" s="296"/>
      <c r="BL167" s="296"/>
      <c r="BM167" s="296"/>
      <c r="BN167" s="227"/>
      <c r="BO167" s="139"/>
      <c r="BP167" s="139"/>
      <c r="BQ167" s="139"/>
      <c r="BR167" s="139"/>
      <c r="BS167" s="139"/>
      <c r="BT167" s="139"/>
      <c r="BU167" s="235"/>
      <c r="BV167" s="235"/>
      <c r="BW167" s="139"/>
      <c r="BX167" s="139"/>
      <c r="BY167" s="200"/>
      <c r="BZ167" s="201"/>
      <c r="CA167" s="201"/>
      <c r="CB167" s="227"/>
      <c r="CC167" s="235"/>
      <c r="CD167" s="235"/>
      <c r="CE167" s="235"/>
      <c r="CF167" s="237"/>
      <c r="CG167" s="227"/>
      <c r="CH167" s="201"/>
      <c r="CI167" s="201"/>
      <c r="CJ167" s="227"/>
      <c r="CK167" s="234"/>
      <c r="CL167" s="234"/>
      <c r="CM167" s="234"/>
      <c r="CN167" s="234"/>
      <c r="CO167" s="200"/>
      <c r="CP167" s="200"/>
      <c r="CQ167" s="235"/>
      <c r="CR167" s="235"/>
      <c r="CS167" s="235"/>
      <c r="CT167" s="226"/>
      <c r="CU167" s="226"/>
      <c r="CV167" s="226"/>
      <c r="CW167" s="201"/>
      <c r="CX167" s="201"/>
      <c r="CY167" s="201"/>
      <c r="CZ167" s="201"/>
      <c r="DA167" s="121"/>
      <c r="DB167" s="121"/>
      <c r="DC167" s="201"/>
      <c r="DD167" s="201"/>
      <c r="DE167" s="201"/>
      <c r="DF167" s="201"/>
      <c r="DG167" s="342"/>
      <c r="DH167" s="342"/>
      <c r="DI167" s="342"/>
      <c r="DJ167" s="231"/>
      <c r="DK167" s="231"/>
      <c r="DL167" s="121"/>
      <c r="DM167" s="121"/>
      <c r="DN167" s="121"/>
      <c r="DO167" s="229"/>
      <c r="DP167" s="230"/>
      <c r="DQ167" s="254"/>
      <c r="DR167" s="254"/>
      <c r="DS167" s="201"/>
      <c r="DT167" s="201"/>
      <c r="DU167" s="231"/>
      <c r="DV167" s="200"/>
      <c r="DW167" s="201"/>
      <c r="DX167" s="201"/>
      <c r="DY167" s="231"/>
      <c r="DZ167" s="200"/>
      <c r="EA167" s="201"/>
      <c r="EB167" s="201"/>
      <c r="EC167" s="232"/>
      <c r="ED167" s="232"/>
      <c r="EE167" s="232"/>
      <c r="EF167" s="232"/>
      <c r="EG167" s="232"/>
      <c r="EH167" s="232"/>
      <c r="EI167" s="233"/>
      <c r="EJ167" s="233"/>
      <c r="EK167" s="233"/>
      <c r="EL167" s="200"/>
      <c r="EM167" s="201"/>
      <c r="EN167" s="201"/>
      <c r="EO167" s="233"/>
      <c r="EP167" s="233"/>
      <c r="EQ167" s="233"/>
      <c r="ER167" s="234"/>
      <c r="ES167" s="234"/>
      <c r="ET167" s="234"/>
      <c r="EU167" s="234"/>
      <c r="EV167" s="234"/>
      <c r="EW167" s="235"/>
      <c r="EX167" s="235"/>
      <c r="EY167" s="201"/>
      <c r="EZ167" s="201"/>
      <c r="FA167" s="200"/>
      <c r="FB167" s="200"/>
      <c r="FC167" s="132"/>
      <c r="FD167" s="132"/>
      <c r="FE167" s="201"/>
      <c r="FF167" s="201"/>
      <c r="FG167" s="230"/>
      <c r="FH167" s="230"/>
      <c r="FI167" s="236"/>
      <c r="FJ167" s="200"/>
      <c r="FK167" s="200"/>
      <c r="FL167" s="292"/>
      <c r="FM167" s="200"/>
      <c r="FN167" s="201"/>
      <c r="FO167" s="201"/>
      <c r="FP167" s="120"/>
      <c r="FQ167" s="120"/>
      <c r="FR167" s="142">
        <v>42193</v>
      </c>
      <c r="FS167" s="143">
        <v>39172</v>
      </c>
      <c r="FT167" s="14"/>
      <c r="FU167" s="14"/>
      <c r="FV167" s="14"/>
      <c r="FW167" s="14"/>
      <c r="FX167" s="14"/>
      <c r="FY167" s="14"/>
      <c r="FZ167" s="14"/>
      <c r="GA167" s="14"/>
      <c r="GB167" s="14"/>
    </row>
    <row r="168" spans="1:184" s="7" customFormat="1" ht="14.25" customHeight="1">
      <c r="A168" s="314">
        <v>165</v>
      </c>
      <c r="B168" s="104" t="s">
        <v>247</v>
      </c>
      <c r="C168" s="205" t="s">
        <v>110</v>
      </c>
      <c r="D168" s="106">
        <v>36650</v>
      </c>
      <c r="E168" s="107" t="s">
        <v>248</v>
      </c>
      <c r="F168" s="108" t="s">
        <v>249</v>
      </c>
      <c r="G168" s="176" t="s">
        <v>24</v>
      </c>
      <c r="H168" s="110">
        <f>YEAR(FR168-D168)</f>
        <v>1915</v>
      </c>
      <c r="I168" s="111">
        <f>SUM(H168-1900)</f>
        <v>15</v>
      </c>
      <c r="J168" s="111">
        <f>IF(I168&gt;30,"",I168)</f>
        <v>15</v>
      </c>
      <c r="K168" s="110" t="e">
        <f>AVERAGE(L168:M168)</f>
        <v>#DIV/0!</v>
      </c>
      <c r="L168" s="112" t="e">
        <f>SUM(P168/O168)</f>
        <v>#DIV/0!</v>
      </c>
      <c r="M168" s="113" t="e">
        <f>AVERAGE(Q168:Z168)</f>
        <v>#NUM!</v>
      </c>
      <c r="N168" s="113" t="str">
        <f>IF(O168&lt;10,"No","Yes")</f>
        <v>No</v>
      </c>
      <c r="O168" s="114">
        <f>COUNT(AB168:FQ168)</f>
        <v>0</v>
      </c>
      <c r="P168" s="115">
        <f>SUM(AB168:FQ168)</f>
        <v>0</v>
      </c>
      <c r="Q168" s="113" t="e">
        <f>SMALL(AB168:FQ168,1)</f>
        <v>#NUM!</v>
      </c>
      <c r="R168" s="113" t="e">
        <f>SMALL(AB168:FQ168,2)</f>
        <v>#NUM!</v>
      </c>
      <c r="S168" s="113" t="e">
        <f>SMALL(AB168:FQ168,3)</f>
        <v>#NUM!</v>
      </c>
      <c r="T168" s="113" t="e">
        <f>SMALL(AB168:FQ168,4)</f>
        <v>#NUM!</v>
      </c>
      <c r="U168" s="113" t="e">
        <f>SMALL(AB168:FQ168,5)</f>
        <v>#NUM!</v>
      </c>
      <c r="V168" s="113" t="e">
        <f>SMALL(AB168:FQ168,6)</f>
        <v>#NUM!</v>
      </c>
      <c r="W168" s="113" t="e">
        <f>SMALL(AB168:FQ168,7)</f>
        <v>#NUM!</v>
      </c>
      <c r="X168" s="113" t="e">
        <f>SMALL(AB168:FQ168,8)</f>
        <v>#NUM!</v>
      </c>
      <c r="Y168" s="113" t="e">
        <f>SMALL(AB168:FQ168,9)</f>
        <v>#NUM!</v>
      </c>
      <c r="Z168" s="113" t="e">
        <f>SMALL(AB168:FQ168,10)</f>
        <v>#NUM!</v>
      </c>
      <c r="AA168" s="116">
        <f>SUM(O168/28)</f>
        <v>0</v>
      </c>
      <c r="AB168" s="116"/>
      <c r="AC168" s="140"/>
      <c r="AD168" s="308"/>
      <c r="AE168" s="308"/>
      <c r="AF168" s="308"/>
      <c r="AG168" s="308"/>
      <c r="AH168" s="117"/>
      <c r="AI168" s="133"/>
      <c r="AJ168" s="308"/>
      <c r="AK168" s="308"/>
      <c r="AL168" s="308"/>
      <c r="AM168" s="308"/>
      <c r="AN168" s="308"/>
      <c r="AO168" s="120"/>
      <c r="AP168" s="120"/>
      <c r="AQ168" s="133"/>
      <c r="AR168" s="140"/>
      <c r="AS168" s="140"/>
      <c r="AT168" s="296"/>
      <c r="AU168" s="296"/>
      <c r="AV168" s="136"/>
      <c r="AW168" s="136"/>
      <c r="AX168" s="136"/>
      <c r="AY168" s="139"/>
      <c r="AZ168" s="139"/>
      <c r="BA168" s="135"/>
      <c r="BB168" s="135"/>
      <c r="BC168" s="138"/>
      <c r="BD168" s="138"/>
      <c r="BE168" s="138"/>
      <c r="BF168" s="138"/>
      <c r="BG168" s="137"/>
      <c r="BH168" s="137"/>
      <c r="BI168" s="296"/>
      <c r="BJ168" s="296"/>
      <c r="BK168" s="296"/>
      <c r="BL168" s="296"/>
      <c r="BM168" s="296"/>
      <c r="BN168" s="140"/>
      <c r="BO168" s="139"/>
      <c r="BP168" s="139"/>
      <c r="BQ168" s="139"/>
      <c r="BR168" s="139"/>
      <c r="BS168" s="139"/>
      <c r="BT168" s="139"/>
      <c r="BU168" s="131"/>
      <c r="BV168" s="131"/>
      <c r="BW168" s="139"/>
      <c r="BX168" s="139"/>
      <c r="BY168" s="118"/>
      <c r="BZ168" s="120"/>
      <c r="CA168" s="120"/>
      <c r="CB168" s="140"/>
      <c r="CC168" s="131"/>
      <c r="CD168" s="131"/>
      <c r="CE168" s="131"/>
      <c r="CF168" s="141"/>
      <c r="CG168" s="140"/>
      <c r="CH168" s="120"/>
      <c r="CI168" s="120"/>
      <c r="CJ168" s="140"/>
      <c r="CK168" s="130"/>
      <c r="CL168" s="130"/>
      <c r="CM168" s="130"/>
      <c r="CN168" s="130"/>
      <c r="CO168" s="117"/>
      <c r="CP168" s="118"/>
      <c r="CQ168" s="351"/>
      <c r="CR168" s="351"/>
      <c r="CS168" s="351"/>
      <c r="CT168" s="119"/>
      <c r="CU168" s="119"/>
      <c r="CV168" s="119"/>
      <c r="CW168" s="120"/>
      <c r="CX168" s="120"/>
      <c r="CY168" s="120"/>
      <c r="CZ168" s="120"/>
      <c r="DA168" s="121"/>
      <c r="DB168" s="121"/>
      <c r="DC168" s="120"/>
      <c r="DD168" s="120"/>
      <c r="DE168" s="120"/>
      <c r="DF168" s="120"/>
      <c r="DG168" s="337"/>
      <c r="DH168" s="337"/>
      <c r="DI168" s="337"/>
      <c r="DJ168" s="282"/>
      <c r="DK168" s="282"/>
      <c r="DL168" s="121"/>
      <c r="DM168" s="121"/>
      <c r="DN168" s="121"/>
      <c r="DO168" s="122"/>
      <c r="DP168" s="123"/>
      <c r="DQ168" s="124"/>
      <c r="DR168" s="125"/>
      <c r="DS168" s="120"/>
      <c r="DT168" s="120"/>
      <c r="DU168" s="126"/>
      <c r="DV168" s="127"/>
      <c r="DW168" s="120"/>
      <c r="DX168" s="120"/>
      <c r="DY168" s="126"/>
      <c r="DZ168" s="127"/>
      <c r="EA168" s="120"/>
      <c r="EB168" s="120"/>
      <c r="EC168" s="128"/>
      <c r="ED168" s="128"/>
      <c r="EE168" s="128"/>
      <c r="EF168" s="128"/>
      <c r="EG168" s="128"/>
      <c r="EH168" s="128"/>
      <c r="EI168" s="129"/>
      <c r="EJ168" s="129"/>
      <c r="EK168" s="129"/>
      <c r="EL168" s="127"/>
      <c r="EM168" s="120"/>
      <c r="EN168" s="120"/>
      <c r="EO168" s="129"/>
      <c r="EP168" s="129"/>
      <c r="EQ168" s="129"/>
      <c r="ER168" s="130"/>
      <c r="ES168" s="130"/>
      <c r="ET168" s="130"/>
      <c r="EU168" s="130"/>
      <c r="EV168" s="130"/>
      <c r="EW168" s="131"/>
      <c r="EX168" s="131"/>
      <c r="EY168" s="120"/>
      <c r="EZ168" s="120"/>
      <c r="FA168" s="127"/>
      <c r="FB168" s="117"/>
      <c r="FC168" s="132"/>
      <c r="FD168" s="132"/>
      <c r="FE168" s="120"/>
      <c r="FF168" s="120"/>
      <c r="FG168" s="123"/>
      <c r="FH168" s="123"/>
      <c r="FI168" s="134"/>
      <c r="FJ168" s="117"/>
      <c r="FK168" s="117"/>
      <c r="FL168" s="289"/>
      <c r="FM168" s="117"/>
      <c r="FN168" s="120"/>
      <c r="FO168" s="120"/>
      <c r="FP168" s="120"/>
      <c r="FQ168" s="120"/>
      <c r="FR168" s="142">
        <v>42193</v>
      </c>
      <c r="FS168" s="143">
        <v>39172</v>
      </c>
      <c r="FT168" s="14"/>
      <c r="FU168" s="14"/>
      <c r="FV168" s="14"/>
      <c r="FW168" s="14"/>
      <c r="FX168" s="14"/>
      <c r="FY168" s="14"/>
      <c r="FZ168" s="14"/>
      <c r="GA168" s="14"/>
      <c r="GB168" s="14"/>
    </row>
    <row r="169" spans="1:184" s="7" customFormat="1" ht="14.25">
      <c r="A169" s="314">
        <v>166</v>
      </c>
      <c r="B169" s="212" t="s">
        <v>224</v>
      </c>
      <c r="C169" s="270" t="s">
        <v>118</v>
      </c>
      <c r="D169" s="106">
        <v>37501</v>
      </c>
      <c r="E169" s="225">
        <v>829276311</v>
      </c>
      <c r="F169" s="354" t="s">
        <v>228</v>
      </c>
      <c r="G169" s="354" t="s">
        <v>7</v>
      </c>
      <c r="H169" s="110">
        <f>YEAR(FR169-D169)</f>
        <v>1912</v>
      </c>
      <c r="I169" s="111">
        <f>SUM(H169-1900)</f>
        <v>12</v>
      </c>
      <c r="J169" s="111">
        <f>IF(I169&gt;30,"",I169)</f>
        <v>12</v>
      </c>
      <c r="K169" s="110" t="e">
        <f>AVERAGE(L169:M169)</f>
        <v>#DIV/0!</v>
      </c>
      <c r="L169" s="112" t="e">
        <f>SUM(P169/O169)</f>
        <v>#DIV/0!</v>
      </c>
      <c r="M169" s="113" t="e">
        <f>AVERAGE(Q169:V169)</f>
        <v>#NUM!</v>
      </c>
      <c r="N169" s="113" t="str">
        <f>IF(O169&lt;6,"No","Yes")</f>
        <v>No</v>
      </c>
      <c r="O169" s="114">
        <f>COUNT(AB169:FQ169)</f>
        <v>0</v>
      </c>
      <c r="P169" s="115">
        <f>SUM(AB169:FQ169)</f>
        <v>0</v>
      </c>
      <c r="Q169" s="113" t="e">
        <f>SMALL(AB169:FQ169,1)</f>
        <v>#NUM!</v>
      </c>
      <c r="R169" s="113" t="e">
        <f>SMALL(AB169:FQ169,2)</f>
        <v>#NUM!</v>
      </c>
      <c r="S169" s="113" t="e">
        <f>SMALL(AB169:FQ169,3)</f>
        <v>#NUM!</v>
      </c>
      <c r="T169" s="113" t="e">
        <f>SMALL(AB169:FQ169,4)</f>
        <v>#NUM!</v>
      </c>
      <c r="U169" s="113" t="e">
        <f>SMALL(AB169:FQ169,5)</f>
        <v>#NUM!</v>
      </c>
      <c r="V169" s="113" t="e">
        <f>SMALL(AB169:FQ169,6)</f>
        <v>#NUM!</v>
      </c>
      <c r="W169" s="113" t="e">
        <f>SMALL(AB169:FQ169,7)</f>
        <v>#NUM!</v>
      </c>
      <c r="X169" s="113" t="e">
        <f>SMALL(AB169:FQ169,8)</f>
        <v>#NUM!</v>
      </c>
      <c r="Y169" s="113" t="e">
        <f>SMALL(AB169:FQ169,9)</f>
        <v>#NUM!</v>
      </c>
      <c r="Z169" s="113" t="e">
        <f>SMALL(AB169:FQ169,10)</f>
        <v>#NUM!</v>
      </c>
      <c r="AA169" s="116">
        <f>SUM(O169/28)</f>
        <v>0</v>
      </c>
      <c r="AB169" s="116"/>
      <c r="AC169" s="227"/>
      <c r="AD169" s="308"/>
      <c r="AE169" s="308"/>
      <c r="AF169" s="308"/>
      <c r="AG169" s="308"/>
      <c r="AH169" s="200"/>
      <c r="AI169" s="200"/>
      <c r="AJ169" s="308"/>
      <c r="AK169" s="308"/>
      <c r="AL169" s="308"/>
      <c r="AM169" s="308"/>
      <c r="AN169" s="308"/>
      <c r="AO169" s="201"/>
      <c r="AP169" s="201"/>
      <c r="AQ169" s="200"/>
      <c r="AR169" s="227"/>
      <c r="AS169" s="227"/>
      <c r="AT169" s="296"/>
      <c r="AU169" s="296"/>
      <c r="AV169" s="136"/>
      <c r="AW169" s="136"/>
      <c r="AX169" s="136"/>
      <c r="AY169" s="139"/>
      <c r="AZ169" s="139"/>
      <c r="BA169" s="135"/>
      <c r="BB169" s="135"/>
      <c r="BC169" s="138"/>
      <c r="BD169" s="138"/>
      <c r="BE169" s="138"/>
      <c r="BF169" s="138"/>
      <c r="BG169" s="137"/>
      <c r="BH169" s="137"/>
      <c r="BI169" s="296"/>
      <c r="BJ169" s="296"/>
      <c r="BK169" s="296"/>
      <c r="BL169" s="296"/>
      <c r="BM169" s="296"/>
      <c r="BN169" s="227"/>
      <c r="BO169" s="139"/>
      <c r="BP169" s="139"/>
      <c r="BQ169" s="139"/>
      <c r="BR169" s="139"/>
      <c r="BS169" s="139"/>
      <c r="BT169" s="139"/>
      <c r="BU169" s="235"/>
      <c r="BV169" s="235"/>
      <c r="BW169" s="139"/>
      <c r="BX169" s="139"/>
      <c r="BY169" s="200"/>
      <c r="BZ169" s="201"/>
      <c r="CA169" s="201"/>
      <c r="CB169" s="227"/>
      <c r="CC169" s="235"/>
      <c r="CD169" s="235"/>
      <c r="CE169" s="235"/>
      <c r="CF169" s="237"/>
      <c r="CG169" s="227"/>
      <c r="CH169" s="201"/>
      <c r="CI169" s="201"/>
      <c r="CJ169" s="227"/>
      <c r="CK169" s="234"/>
      <c r="CL169" s="234"/>
      <c r="CM169" s="234"/>
      <c r="CN169" s="234"/>
      <c r="CO169" s="200"/>
      <c r="CP169" s="200"/>
      <c r="CQ169" s="235"/>
      <c r="CR169" s="235"/>
      <c r="CS169" s="235"/>
      <c r="CT169" s="226"/>
      <c r="CU169" s="226"/>
      <c r="CV169" s="226"/>
      <c r="CW169" s="201"/>
      <c r="CX169" s="201"/>
      <c r="CY169" s="201"/>
      <c r="CZ169" s="201"/>
      <c r="DA169" s="121"/>
      <c r="DB169" s="121"/>
      <c r="DC169" s="201"/>
      <c r="DD169" s="201"/>
      <c r="DE169" s="201"/>
      <c r="DF169" s="201"/>
      <c r="DG169" s="342"/>
      <c r="DH169" s="342"/>
      <c r="DI169" s="342"/>
      <c r="DJ169" s="231"/>
      <c r="DK169" s="231"/>
      <c r="DL169" s="121"/>
      <c r="DM169" s="121"/>
      <c r="DN169" s="121"/>
      <c r="DO169" s="229"/>
      <c r="DP169" s="230"/>
      <c r="DQ169" s="254"/>
      <c r="DR169" s="254"/>
      <c r="DS169" s="201"/>
      <c r="DT169" s="201"/>
      <c r="DU169" s="231"/>
      <c r="DV169" s="200"/>
      <c r="DW169" s="201"/>
      <c r="DX169" s="201"/>
      <c r="DY169" s="231"/>
      <c r="DZ169" s="200"/>
      <c r="EA169" s="201"/>
      <c r="EB169" s="201"/>
      <c r="EC169" s="232"/>
      <c r="ED169" s="232"/>
      <c r="EE169" s="232"/>
      <c r="EF169" s="232"/>
      <c r="EG169" s="232"/>
      <c r="EH169" s="232"/>
      <c r="EI169" s="233"/>
      <c r="EJ169" s="233"/>
      <c r="EK169" s="233"/>
      <c r="EL169" s="200"/>
      <c r="EM169" s="201"/>
      <c r="EN169" s="201"/>
      <c r="EO169" s="233"/>
      <c r="EP169" s="233"/>
      <c r="EQ169" s="233"/>
      <c r="ER169" s="234"/>
      <c r="ES169" s="234"/>
      <c r="ET169" s="234"/>
      <c r="EU169" s="234"/>
      <c r="EV169" s="234"/>
      <c r="EW169" s="235"/>
      <c r="EX169" s="235"/>
      <c r="EY169" s="201"/>
      <c r="EZ169" s="201"/>
      <c r="FA169" s="200"/>
      <c r="FB169" s="200"/>
      <c r="FC169" s="132"/>
      <c r="FD169" s="132"/>
      <c r="FE169" s="201"/>
      <c r="FF169" s="201"/>
      <c r="FG169" s="230"/>
      <c r="FH169" s="230"/>
      <c r="FI169" s="236"/>
      <c r="FJ169" s="200"/>
      <c r="FK169" s="200"/>
      <c r="FL169" s="292"/>
      <c r="FM169" s="200"/>
      <c r="FN169" s="201"/>
      <c r="FO169" s="201"/>
      <c r="FP169" s="201"/>
      <c r="FQ169" s="201"/>
      <c r="FR169" s="142">
        <v>42193</v>
      </c>
      <c r="FS169" s="143">
        <v>39172</v>
      </c>
      <c r="FT169" s="14"/>
      <c r="FU169" s="14"/>
      <c r="FV169" s="14"/>
      <c r="FW169" s="14"/>
      <c r="FX169" s="14"/>
      <c r="FY169" s="14"/>
      <c r="FZ169" s="14"/>
      <c r="GA169" s="14"/>
      <c r="GB169" s="14"/>
    </row>
    <row r="170" spans="1:184" s="7" customFormat="1" ht="14.25">
      <c r="A170" s="314">
        <v>167</v>
      </c>
      <c r="B170" s="174" t="s">
        <v>135</v>
      </c>
      <c r="C170" s="175" t="s">
        <v>112</v>
      </c>
      <c r="D170" s="106">
        <v>36817</v>
      </c>
      <c r="E170" s="107" t="s">
        <v>136</v>
      </c>
      <c r="F170" s="240" t="s">
        <v>137</v>
      </c>
      <c r="G170" s="170" t="s">
        <v>134</v>
      </c>
      <c r="H170" s="110">
        <f>YEAR(FR170-D170)</f>
        <v>1914</v>
      </c>
      <c r="I170" s="111">
        <f>SUM(H170-1900)</f>
        <v>14</v>
      </c>
      <c r="J170" s="111">
        <f>IF(I170&gt;30,"",I170)</f>
        <v>14</v>
      </c>
      <c r="K170" s="110" t="e">
        <f>AVERAGE(L170:M170)</f>
        <v>#DIV/0!</v>
      </c>
      <c r="L170" s="112" t="e">
        <f>SUM(P170/O170)</f>
        <v>#DIV/0!</v>
      </c>
      <c r="M170" s="113" t="e">
        <f>AVERAGE(Q170:Z170)</f>
        <v>#NUM!</v>
      </c>
      <c r="N170" s="113" t="str">
        <f>IF(O170&lt;10,"No","Yes")</f>
        <v>No</v>
      </c>
      <c r="O170" s="114">
        <f>COUNT(AB170:FQ170)</f>
        <v>0</v>
      </c>
      <c r="P170" s="115">
        <f>SUM(AB170:FQ170)</f>
        <v>0</v>
      </c>
      <c r="Q170" s="113" t="e">
        <f>SMALL(AB170:FQ170,1)</f>
        <v>#NUM!</v>
      </c>
      <c r="R170" s="113" t="e">
        <f>SMALL(AB170:FQ170,2)</f>
        <v>#NUM!</v>
      </c>
      <c r="S170" s="113" t="e">
        <f>SMALL(AB170:FQ170,3)</f>
        <v>#NUM!</v>
      </c>
      <c r="T170" s="113" t="e">
        <f>SMALL(AB170:FQ170,4)</f>
        <v>#NUM!</v>
      </c>
      <c r="U170" s="113" t="e">
        <f>SMALL(AB170:FQ170,5)</f>
        <v>#NUM!</v>
      </c>
      <c r="V170" s="113" t="e">
        <f>SMALL(AB170:FQ170,6)</f>
        <v>#NUM!</v>
      </c>
      <c r="W170" s="113" t="e">
        <f>SMALL(AB170:FQ170,7)</f>
        <v>#NUM!</v>
      </c>
      <c r="X170" s="113" t="e">
        <f>SMALL(AB170:FQ170,8)</f>
        <v>#NUM!</v>
      </c>
      <c r="Y170" s="113" t="e">
        <f>SMALL(AB170:FQ170,9)</f>
        <v>#NUM!</v>
      </c>
      <c r="Z170" s="113" t="e">
        <f>SMALL(AB170:FQ170,10)</f>
        <v>#NUM!</v>
      </c>
      <c r="AA170" s="116">
        <f>SUM(O170/28)</f>
        <v>0</v>
      </c>
      <c r="AB170" s="116"/>
      <c r="AC170" s="140"/>
      <c r="AD170" s="308"/>
      <c r="AE170" s="308"/>
      <c r="AF170" s="308"/>
      <c r="AG170" s="308"/>
      <c r="AH170" s="117"/>
      <c r="AI170" s="133"/>
      <c r="AJ170" s="308"/>
      <c r="AK170" s="308"/>
      <c r="AL170" s="308"/>
      <c r="AM170" s="308"/>
      <c r="AN170" s="308"/>
      <c r="AO170" s="120"/>
      <c r="AP170" s="120"/>
      <c r="AQ170" s="133"/>
      <c r="AR170" s="140"/>
      <c r="AS170" s="140"/>
      <c r="AT170" s="296"/>
      <c r="AU170" s="296"/>
      <c r="AV170" s="136"/>
      <c r="AW170" s="136"/>
      <c r="AX170" s="136"/>
      <c r="AY170" s="139"/>
      <c r="AZ170" s="139"/>
      <c r="BA170" s="135"/>
      <c r="BB170" s="135"/>
      <c r="BC170" s="138"/>
      <c r="BD170" s="138"/>
      <c r="BE170" s="138"/>
      <c r="BF170" s="138"/>
      <c r="BG170" s="137"/>
      <c r="BH170" s="137"/>
      <c r="BI170" s="296"/>
      <c r="BJ170" s="296"/>
      <c r="BK170" s="296"/>
      <c r="BL170" s="296"/>
      <c r="BM170" s="296"/>
      <c r="BN170" s="140"/>
      <c r="BO170" s="139"/>
      <c r="BP170" s="139"/>
      <c r="BQ170" s="139"/>
      <c r="BR170" s="139"/>
      <c r="BS170" s="139"/>
      <c r="BT170" s="139"/>
      <c r="BU170" s="131"/>
      <c r="BV170" s="131"/>
      <c r="BW170" s="139"/>
      <c r="BX170" s="139"/>
      <c r="BY170" s="118"/>
      <c r="BZ170" s="120"/>
      <c r="CA170" s="120"/>
      <c r="CB170" s="140"/>
      <c r="CC170" s="131"/>
      <c r="CD170" s="131"/>
      <c r="CE170" s="131"/>
      <c r="CF170" s="141"/>
      <c r="CG170" s="140"/>
      <c r="CH170" s="120"/>
      <c r="CI170" s="120"/>
      <c r="CJ170" s="140"/>
      <c r="CK170" s="130"/>
      <c r="CL170" s="130"/>
      <c r="CM170" s="130"/>
      <c r="CN170" s="130"/>
      <c r="CO170" s="117"/>
      <c r="CP170" s="118"/>
      <c r="CQ170" s="351"/>
      <c r="CR170" s="351"/>
      <c r="CS170" s="351"/>
      <c r="CT170" s="119"/>
      <c r="CU170" s="119"/>
      <c r="CV170" s="119"/>
      <c r="CW170" s="120"/>
      <c r="CX170" s="120"/>
      <c r="CY170" s="120"/>
      <c r="CZ170" s="120"/>
      <c r="DA170" s="121"/>
      <c r="DB170" s="121"/>
      <c r="DC170" s="120"/>
      <c r="DD170" s="120"/>
      <c r="DE170" s="120"/>
      <c r="DF170" s="120"/>
      <c r="DG170" s="337"/>
      <c r="DH170" s="337"/>
      <c r="DI170" s="337"/>
      <c r="DJ170" s="282"/>
      <c r="DK170" s="282"/>
      <c r="DL170" s="121"/>
      <c r="DM170" s="121"/>
      <c r="DN170" s="121"/>
      <c r="DO170" s="122"/>
      <c r="DP170" s="123"/>
      <c r="DQ170" s="124"/>
      <c r="DR170" s="125"/>
      <c r="DS170" s="120"/>
      <c r="DT170" s="120"/>
      <c r="DU170" s="126"/>
      <c r="DV170" s="127"/>
      <c r="DW170" s="120"/>
      <c r="DX170" s="120"/>
      <c r="DY170" s="126"/>
      <c r="DZ170" s="127"/>
      <c r="EA170" s="120"/>
      <c r="EB170" s="120"/>
      <c r="EC170" s="128"/>
      <c r="ED170" s="128"/>
      <c r="EE170" s="128"/>
      <c r="EF170" s="128"/>
      <c r="EG170" s="128"/>
      <c r="EH170" s="128"/>
      <c r="EI170" s="129"/>
      <c r="EJ170" s="129"/>
      <c r="EK170" s="129"/>
      <c r="EL170" s="127"/>
      <c r="EM170" s="120"/>
      <c r="EN170" s="120"/>
      <c r="EO170" s="129"/>
      <c r="EP170" s="129"/>
      <c r="EQ170" s="129"/>
      <c r="ER170" s="130"/>
      <c r="ES170" s="130"/>
      <c r="ET170" s="130"/>
      <c r="EU170" s="130"/>
      <c r="EV170" s="130"/>
      <c r="EW170" s="131"/>
      <c r="EX170" s="131"/>
      <c r="EY170" s="120"/>
      <c r="EZ170" s="120"/>
      <c r="FA170" s="127"/>
      <c r="FB170" s="117"/>
      <c r="FC170" s="132"/>
      <c r="FD170" s="132"/>
      <c r="FE170" s="120"/>
      <c r="FF170" s="120"/>
      <c r="FG170" s="123"/>
      <c r="FH170" s="123"/>
      <c r="FI170" s="134"/>
      <c r="FJ170" s="117"/>
      <c r="FK170" s="117"/>
      <c r="FL170" s="289"/>
      <c r="FM170" s="117"/>
      <c r="FN170" s="120"/>
      <c r="FO170" s="120"/>
      <c r="FP170" s="120"/>
      <c r="FQ170" s="120"/>
      <c r="FR170" s="142">
        <v>42193</v>
      </c>
      <c r="FS170" s="143">
        <v>39172</v>
      </c>
      <c r="FT170" s="14"/>
      <c r="FU170" s="14"/>
      <c r="FV170" s="14"/>
      <c r="FW170" s="14"/>
      <c r="FX170" s="14"/>
      <c r="FY170" s="14"/>
      <c r="FZ170" s="14"/>
      <c r="GA170" s="14"/>
      <c r="GB170" s="14"/>
    </row>
    <row r="171" spans="1:184" s="7" customFormat="1" ht="14.25">
      <c r="A171" s="314">
        <v>168</v>
      </c>
      <c r="B171" s="204" t="s">
        <v>176</v>
      </c>
      <c r="C171" s="205" t="s">
        <v>113</v>
      </c>
      <c r="D171" s="106">
        <v>35954</v>
      </c>
      <c r="E171" s="107" t="str">
        <f>'[2]Copy of Junior Registrasie Data'!$J$142</f>
        <v>0827250084</v>
      </c>
      <c r="F171" s="150" t="str">
        <f>'[2]Copy of Junior Registrasie Data'!$L$142</f>
        <v>hpfaff@mweb.co.za</v>
      </c>
      <c r="G171" s="245" t="s">
        <v>41</v>
      </c>
      <c r="H171" s="110">
        <f>YEAR(FR171-D171)</f>
        <v>1917</v>
      </c>
      <c r="I171" s="111">
        <f>SUM(H171-1900)</f>
        <v>17</v>
      </c>
      <c r="J171" s="111">
        <f>IF(I171&gt;30,"",I171)</f>
        <v>17</v>
      </c>
      <c r="K171" s="110" t="e">
        <f>AVERAGE(L171:M171)</f>
        <v>#DIV/0!</v>
      </c>
      <c r="L171" s="112" t="e">
        <f>SUM(P171/O171)</f>
        <v>#DIV/0!</v>
      </c>
      <c r="M171" s="113" t="e">
        <f>AVERAGE(Q171:Z171)</f>
        <v>#NUM!</v>
      </c>
      <c r="N171" s="113" t="str">
        <f>IF(O171&lt;10,"No","Yes")</f>
        <v>No</v>
      </c>
      <c r="O171" s="114">
        <f>COUNT(AB171:FQ171)</f>
        <v>0</v>
      </c>
      <c r="P171" s="115">
        <f>SUM(AB171:FQ171)</f>
        <v>0</v>
      </c>
      <c r="Q171" s="113" t="e">
        <f>SMALL(AB171:FQ171,1)</f>
        <v>#NUM!</v>
      </c>
      <c r="R171" s="113" t="e">
        <f>SMALL(AB171:FQ171,2)</f>
        <v>#NUM!</v>
      </c>
      <c r="S171" s="113" t="e">
        <f>SMALL(AB171:FQ171,3)</f>
        <v>#NUM!</v>
      </c>
      <c r="T171" s="113" t="e">
        <f>SMALL(AB171:FQ171,4)</f>
        <v>#NUM!</v>
      </c>
      <c r="U171" s="113" t="e">
        <f>SMALL(AB171:FQ171,5)</f>
        <v>#NUM!</v>
      </c>
      <c r="V171" s="113" t="e">
        <f>SMALL(AB171:FQ171,6)</f>
        <v>#NUM!</v>
      </c>
      <c r="W171" s="113" t="e">
        <f>SMALL(AB171:FQ171,7)</f>
        <v>#NUM!</v>
      </c>
      <c r="X171" s="113" t="e">
        <f>SMALL(AB171:FQ171,8)</f>
        <v>#NUM!</v>
      </c>
      <c r="Y171" s="113" t="e">
        <f>SMALL(AB171:FQ171,9)</f>
        <v>#NUM!</v>
      </c>
      <c r="Z171" s="113" t="e">
        <f>SMALL(AB171:FQ171,10)</f>
        <v>#NUM!</v>
      </c>
      <c r="AA171" s="116">
        <f>SUM(O171/28)</f>
        <v>0</v>
      </c>
      <c r="AB171" s="116"/>
      <c r="AC171" s="140"/>
      <c r="AD171" s="308"/>
      <c r="AE171" s="308"/>
      <c r="AF171" s="308"/>
      <c r="AG171" s="308"/>
      <c r="AH171" s="117"/>
      <c r="AI171" s="133"/>
      <c r="AJ171" s="308"/>
      <c r="AK171" s="308"/>
      <c r="AL171" s="308"/>
      <c r="AM171" s="308"/>
      <c r="AN171" s="308"/>
      <c r="AO171" s="120"/>
      <c r="AP171" s="120"/>
      <c r="AQ171" s="133"/>
      <c r="AR171" s="140"/>
      <c r="AS171" s="140"/>
      <c r="AT171" s="296"/>
      <c r="AU171" s="296"/>
      <c r="AV171" s="136"/>
      <c r="AW171" s="136"/>
      <c r="AX171" s="136"/>
      <c r="AY171" s="139"/>
      <c r="AZ171" s="139"/>
      <c r="BA171" s="135"/>
      <c r="BB171" s="135"/>
      <c r="BC171" s="138"/>
      <c r="BD171" s="138"/>
      <c r="BE171" s="138"/>
      <c r="BF171" s="138"/>
      <c r="BG171" s="137"/>
      <c r="BH171" s="137"/>
      <c r="BI171" s="296"/>
      <c r="BJ171" s="296"/>
      <c r="BK171" s="296"/>
      <c r="BL171" s="296"/>
      <c r="BM171" s="296"/>
      <c r="BN171" s="140"/>
      <c r="BO171" s="139"/>
      <c r="BP171" s="139"/>
      <c r="BQ171" s="139"/>
      <c r="BR171" s="139"/>
      <c r="BS171" s="139"/>
      <c r="BT171" s="139"/>
      <c r="BU171" s="131"/>
      <c r="BV171" s="131"/>
      <c r="BW171" s="139"/>
      <c r="BX171" s="139"/>
      <c r="BY171" s="118"/>
      <c r="BZ171" s="120"/>
      <c r="CA171" s="120"/>
      <c r="CB171" s="140"/>
      <c r="CC171" s="131"/>
      <c r="CD171" s="131"/>
      <c r="CE171" s="131"/>
      <c r="CF171" s="141"/>
      <c r="CG171" s="140"/>
      <c r="CH171" s="120"/>
      <c r="CI171" s="120"/>
      <c r="CJ171" s="140"/>
      <c r="CK171" s="130"/>
      <c r="CL171" s="130"/>
      <c r="CM171" s="130"/>
      <c r="CN171" s="130"/>
      <c r="CO171" s="117"/>
      <c r="CP171" s="118"/>
      <c r="CQ171" s="351"/>
      <c r="CR171" s="351"/>
      <c r="CS171" s="351"/>
      <c r="CT171" s="119"/>
      <c r="CU171" s="119"/>
      <c r="CV171" s="119"/>
      <c r="CW171" s="120"/>
      <c r="CX171" s="120"/>
      <c r="CY171" s="120"/>
      <c r="CZ171" s="120"/>
      <c r="DA171" s="121"/>
      <c r="DB171" s="121"/>
      <c r="DC171" s="120"/>
      <c r="DD171" s="120"/>
      <c r="DE171" s="120"/>
      <c r="DF171" s="120"/>
      <c r="DG171" s="337"/>
      <c r="DH171" s="337"/>
      <c r="DI171" s="337"/>
      <c r="DJ171" s="282"/>
      <c r="DK171" s="282"/>
      <c r="DL171" s="121"/>
      <c r="DM171" s="121"/>
      <c r="DN171" s="121"/>
      <c r="DO171" s="122"/>
      <c r="DP171" s="123"/>
      <c r="DQ171" s="124"/>
      <c r="DR171" s="125"/>
      <c r="DS171" s="120"/>
      <c r="DT171" s="120"/>
      <c r="DU171" s="126"/>
      <c r="DV171" s="127"/>
      <c r="DW171" s="120"/>
      <c r="DX171" s="120"/>
      <c r="DY171" s="126"/>
      <c r="DZ171" s="127"/>
      <c r="EA171" s="120"/>
      <c r="EB171" s="120"/>
      <c r="EC171" s="128"/>
      <c r="ED171" s="128"/>
      <c r="EE171" s="128"/>
      <c r="EF171" s="128"/>
      <c r="EG171" s="128"/>
      <c r="EH171" s="128"/>
      <c r="EI171" s="129"/>
      <c r="EJ171" s="129"/>
      <c r="EK171" s="129"/>
      <c r="EL171" s="127"/>
      <c r="EM171" s="120"/>
      <c r="EN171" s="120"/>
      <c r="EO171" s="129"/>
      <c r="EP171" s="129"/>
      <c r="EQ171" s="129"/>
      <c r="ER171" s="130"/>
      <c r="ES171" s="130"/>
      <c r="ET171" s="130"/>
      <c r="EU171" s="130"/>
      <c r="EV171" s="130"/>
      <c r="EW171" s="131"/>
      <c r="EX171" s="131"/>
      <c r="EY171" s="120"/>
      <c r="EZ171" s="120"/>
      <c r="FA171" s="127"/>
      <c r="FB171" s="117"/>
      <c r="FC171" s="132"/>
      <c r="FD171" s="132"/>
      <c r="FE171" s="120"/>
      <c r="FF171" s="120"/>
      <c r="FG171" s="123"/>
      <c r="FH171" s="123"/>
      <c r="FI171" s="134"/>
      <c r="FJ171" s="117"/>
      <c r="FK171" s="117"/>
      <c r="FL171" s="289"/>
      <c r="FM171" s="117"/>
      <c r="FN171" s="120"/>
      <c r="FO171" s="120"/>
      <c r="FP171" s="120"/>
      <c r="FQ171" s="120"/>
      <c r="FR171" s="142">
        <v>42193</v>
      </c>
      <c r="FS171" s="143">
        <v>39172</v>
      </c>
      <c r="FT171" s="14"/>
      <c r="FU171" s="14"/>
      <c r="FV171" s="14"/>
      <c r="FW171" s="14"/>
      <c r="FX171" s="14"/>
      <c r="FY171" s="14"/>
      <c r="FZ171" s="14"/>
      <c r="GA171" s="14"/>
      <c r="GB171" s="14"/>
    </row>
    <row r="172" spans="1:184" s="7" customFormat="1" ht="14.25" customHeight="1">
      <c r="A172" s="314">
        <v>169</v>
      </c>
      <c r="B172" s="212" t="s">
        <v>209</v>
      </c>
      <c r="C172" s="224" t="s">
        <v>206</v>
      </c>
      <c r="D172" s="106">
        <v>37657</v>
      </c>
      <c r="E172" s="225">
        <v>765834855</v>
      </c>
      <c r="F172" s="108" t="s">
        <v>210</v>
      </c>
      <c r="G172" s="354" t="s">
        <v>10</v>
      </c>
      <c r="H172" s="110">
        <f>YEAR(FR172-D172)</f>
        <v>1912</v>
      </c>
      <c r="I172" s="111">
        <f>SUM(H172-1900)</f>
        <v>12</v>
      </c>
      <c r="J172" s="111">
        <f>IF(I172&gt;30,"",I172)</f>
        <v>12</v>
      </c>
      <c r="K172" s="110" t="e">
        <f>AVERAGE(L172:M172)</f>
        <v>#DIV/0!</v>
      </c>
      <c r="L172" s="112" t="e">
        <f>SUM(P172/O172)</f>
        <v>#DIV/0!</v>
      </c>
      <c r="M172" s="113" t="e">
        <f>AVERAGE(Q172:V172)</f>
        <v>#NUM!</v>
      </c>
      <c r="N172" s="113" t="str">
        <f>IF(O172&lt;6,"No","Yes")</f>
        <v>No</v>
      </c>
      <c r="O172" s="114">
        <f>COUNT(AB172:FQ172)</f>
        <v>0</v>
      </c>
      <c r="P172" s="115">
        <f>SUM(AB172:FQ172)</f>
        <v>0</v>
      </c>
      <c r="Q172" s="113" t="e">
        <f>SMALL(AB172:FQ172,1)</f>
        <v>#NUM!</v>
      </c>
      <c r="R172" s="113" t="e">
        <f>SMALL(AB172:FQ172,2)</f>
        <v>#NUM!</v>
      </c>
      <c r="S172" s="113" t="e">
        <f>SMALL(AB172:FQ172,3)</f>
        <v>#NUM!</v>
      </c>
      <c r="T172" s="113" t="e">
        <f>SMALL(AB172:FQ172,4)</f>
        <v>#NUM!</v>
      </c>
      <c r="U172" s="113" t="e">
        <f>SMALL(AB172:FQ172,5)</f>
        <v>#NUM!</v>
      </c>
      <c r="V172" s="113" t="e">
        <f>SMALL(AB172:FQ172,6)</f>
        <v>#NUM!</v>
      </c>
      <c r="W172" s="113" t="e">
        <f>SMALL(AB172:FQ172,7)</f>
        <v>#NUM!</v>
      </c>
      <c r="X172" s="113" t="e">
        <f>SMALL(AB172:FQ172,8)</f>
        <v>#NUM!</v>
      </c>
      <c r="Y172" s="113" t="e">
        <f>SMALL(AB172:FQ172,9)</f>
        <v>#NUM!</v>
      </c>
      <c r="Z172" s="113" t="e">
        <f>SMALL(AB172:FQ172,10)</f>
        <v>#NUM!</v>
      </c>
      <c r="AA172" s="116">
        <f>SUM(O172/28)</f>
        <v>0</v>
      </c>
      <c r="AB172" s="116"/>
      <c r="AC172" s="227"/>
      <c r="AD172" s="308"/>
      <c r="AE172" s="308"/>
      <c r="AF172" s="308"/>
      <c r="AG172" s="308"/>
      <c r="AH172" s="200"/>
      <c r="AI172" s="200"/>
      <c r="AJ172" s="308"/>
      <c r="AK172" s="308"/>
      <c r="AL172" s="308"/>
      <c r="AM172" s="308"/>
      <c r="AN172" s="308"/>
      <c r="AO172" s="201"/>
      <c r="AP172" s="201"/>
      <c r="AQ172" s="200"/>
      <c r="AR172" s="227"/>
      <c r="AS172" s="227"/>
      <c r="AT172" s="296"/>
      <c r="AU172" s="296"/>
      <c r="AV172" s="136"/>
      <c r="AW172" s="136"/>
      <c r="AX172" s="136"/>
      <c r="AY172" s="139"/>
      <c r="AZ172" s="139"/>
      <c r="BA172" s="135"/>
      <c r="BB172" s="135"/>
      <c r="BC172" s="138"/>
      <c r="BD172" s="138"/>
      <c r="BE172" s="138"/>
      <c r="BF172" s="138"/>
      <c r="BG172" s="137"/>
      <c r="BH172" s="137"/>
      <c r="BI172" s="296"/>
      <c r="BJ172" s="296"/>
      <c r="BK172" s="296"/>
      <c r="BL172" s="296"/>
      <c r="BM172" s="296"/>
      <c r="BN172" s="227"/>
      <c r="BO172" s="139"/>
      <c r="BP172" s="139"/>
      <c r="BQ172" s="139"/>
      <c r="BR172" s="139"/>
      <c r="BS172" s="139"/>
      <c r="BT172" s="139"/>
      <c r="BU172" s="235"/>
      <c r="BV172" s="235"/>
      <c r="BW172" s="139"/>
      <c r="BX172" s="139"/>
      <c r="BY172" s="200"/>
      <c r="BZ172" s="201"/>
      <c r="CA172" s="201"/>
      <c r="CB172" s="227"/>
      <c r="CC172" s="235"/>
      <c r="CD172" s="235"/>
      <c r="CE172" s="235"/>
      <c r="CF172" s="237"/>
      <c r="CG172" s="227"/>
      <c r="CH172" s="201"/>
      <c r="CI172" s="201"/>
      <c r="CJ172" s="227"/>
      <c r="CK172" s="234"/>
      <c r="CL172" s="234"/>
      <c r="CM172" s="234"/>
      <c r="CN172" s="234"/>
      <c r="CO172" s="200"/>
      <c r="CP172" s="200"/>
      <c r="CQ172" s="235"/>
      <c r="CR172" s="235"/>
      <c r="CS172" s="235"/>
      <c r="CT172" s="226"/>
      <c r="CU172" s="226"/>
      <c r="CV172" s="226"/>
      <c r="CW172" s="201"/>
      <c r="CX172" s="201"/>
      <c r="CY172" s="201"/>
      <c r="CZ172" s="201"/>
      <c r="DA172" s="121"/>
      <c r="DB172" s="121"/>
      <c r="DC172" s="201"/>
      <c r="DD172" s="201"/>
      <c r="DE172" s="201"/>
      <c r="DF172" s="201"/>
      <c r="DG172" s="342"/>
      <c r="DH172" s="342"/>
      <c r="DI172" s="342"/>
      <c r="DJ172" s="231"/>
      <c r="DK172" s="231"/>
      <c r="DL172" s="121"/>
      <c r="DM172" s="121"/>
      <c r="DN172" s="121"/>
      <c r="DO172" s="229"/>
      <c r="DP172" s="230"/>
      <c r="DQ172" s="254"/>
      <c r="DR172" s="254"/>
      <c r="DS172" s="201"/>
      <c r="DT172" s="201"/>
      <c r="DU172" s="231"/>
      <c r="DV172" s="200"/>
      <c r="DW172" s="201"/>
      <c r="DX172" s="201"/>
      <c r="DY172" s="231"/>
      <c r="DZ172" s="200"/>
      <c r="EA172" s="201"/>
      <c r="EB172" s="201"/>
      <c r="EC172" s="232"/>
      <c r="ED172" s="232"/>
      <c r="EE172" s="232"/>
      <c r="EF172" s="232"/>
      <c r="EG172" s="232"/>
      <c r="EH172" s="232"/>
      <c r="EI172" s="233"/>
      <c r="EJ172" s="233"/>
      <c r="EK172" s="233"/>
      <c r="EL172" s="200"/>
      <c r="EM172" s="201"/>
      <c r="EN172" s="201"/>
      <c r="EO172" s="233"/>
      <c r="EP172" s="233"/>
      <c r="EQ172" s="233"/>
      <c r="ER172" s="234"/>
      <c r="ES172" s="234"/>
      <c r="ET172" s="234"/>
      <c r="EU172" s="234"/>
      <c r="EV172" s="234"/>
      <c r="EW172" s="235"/>
      <c r="EX172" s="235"/>
      <c r="EY172" s="201"/>
      <c r="EZ172" s="201"/>
      <c r="FA172" s="200"/>
      <c r="FB172" s="200"/>
      <c r="FC172" s="132"/>
      <c r="FD172" s="132"/>
      <c r="FE172" s="201"/>
      <c r="FF172" s="201"/>
      <c r="FG172" s="230"/>
      <c r="FH172" s="230"/>
      <c r="FI172" s="236"/>
      <c r="FJ172" s="200"/>
      <c r="FK172" s="200"/>
      <c r="FL172" s="292"/>
      <c r="FM172" s="200"/>
      <c r="FN172" s="201"/>
      <c r="FO172" s="201"/>
      <c r="FP172" s="201"/>
      <c r="FQ172" s="201"/>
      <c r="FR172" s="142">
        <v>42193</v>
      </c>
      <c r="FS172" s="143">
        <v>39172</v>
      </c>
      <c r="FT172" s="14"/>
      <c r="FU172" s="14"/>
      <c r="FV172" s="14"/>
      <c r="FW172" s="14"/>
      <c r="FX172" s="14"/>
      <c r="FY172" s="14"/>
      <c r="FZ172" s="14"/>
      <c r="GA172" s="14"/>
      <c r="GB172" s="14"/>
    </row>
    <row r="173" spans="1:184" s="7" customFormat="1" ht="14.25" customHeight="1">
      <c r="A173" s="314">
        <v>170</v>
      </c>
      <c r="B173" s="194" t="s">
        <v>216</v>
      </c>
      <c r="C173" s="275" t="s">
        <v>297</v>
      </c>
      <c r="D173" s="106">
        <v>36792</v>
      </c>
      <c r="E173" s="225">
        <v>824806675</v>
      </c>
      <c r="F173" s="108" t="s">
        <v>217</v>
      </c>
      <c r="G173" s="354" t="s">
        <v>7</v>
      </c>
      <c r="H173" s="110">
        <f>YEAR(FR173-D173)</f>
        <v>1914</v>
      </c>
      <c r="I173" s="111">
        <f>SUM(H173-1900)</f>
        <v>14</v>
      </c>
      <c r="J173" s="111">
        <f>IF(I173&gt;30,"",I173)</f>
        <v>14</v>
      </c>
      <c r="K173" s="110" t="e">
        <f>AVERAGE(L173:M173)</f>
        <v>#DIV/0!</v>
      </c>
      <c r="L173" s="112" t="e">
        <f>SUM(P173/O173)</f>
        <v>#DIV/0!</v>
      </c>
      <c r="M173" s="113" t="e">
        <f>AVERAGE(Q173:Z173)</f>
        <v>#NUM!</v>
      </c>
      <c r="N173" s="113" t="str">
        <f>IF(O173&lt;10,"No","Yes")</f>
        <v>No</v>
      </c>
      <c r="O173" s="114">
        <f>COUNT(AB173:FQ173)</f>
        <v>0</v>
      </c>
      <c r="P173" s="115">
        <f>SUM(AB173:FQ173)</f>
        <v>0</v>
      </c>
      <c r="Q173" s="113" t="e">
        <f>SMALL(AB173:FQ173,1)</f>
        <v>#NUM!</v>
      </c>
      <c r="R173" s="113" t="e">
        <f>SMALL(AB173:FQ173,2)</f>
        <v>#NUM!</v>
      </c>
      <c r="S173" s="113" t="e">
        <f>SMALL(AB173:FQ173,3)</f>
        <v>#NUM!</v>
      </c>
      <c r="T173" s="113" t="e">
        <f>SMALL(AB173:FQ173,4)</f>
        <v>#NUM!</v>
      </c>
      <c r="U173" s="113" t="e">
        <f>SMALL(AB173:FQ173,5)</f>
        <v>#NUM!</v>
      </c>
      <c r="V173" s="113" t="e">
        <f>SMALL(AB173:FQ173,6)</f>
        <v>#NUM!</v>
      </c>
      <c r="W173" s="113" t="e">
        <f>SMALL(AB173:FQ173,7)</f>
        <v>#NUM!</v>
      </c>
      <c r="X173" s="113" t="e">
        <f>SMALL(AB173:FQ173,8)</f>
        <v>#NUM!</v>
      </c>
      <c r="Y173" s="113" t="e">
        <f>SMALL(AB173:FQ173,9)</f>
        <v>#NUM!</v>
      </c>
      <c r="Z173" s="113" t="e">
        <f>SMALL(AB173:FQ173,10)</f>
        <v>#NUM!</v>
      </c>
      <c r="AA173" s="116">
        <f>SUM(O173/28)</f>
        <v>0</v>
      </c>
      <c r="AB173" s="116"/>
      <c r="AC173" s="227"/>
      <c r="AD173" s="308"/>
      <c r="AE173" s="308"/>
      <c r="AF173" s="308"/>
      <c r="AG173" s="308"/>
      <c r="AH173" s="200"/>
      <c r="AI173" s="200"/>
      <c r="AJ173" s="308"/>
      <c r="AK173" s="308"/>
      <c r="AL173" s="308"/>
      <c r="AM173" s="308"/>
      <c r="AN173" s="308"/>
      <c r="AO173" s="201"/>
      <c r="AP173" s="201"/>
      <c r="AQ173" s="200"/>
      <c r="AR173" s="227"/>
      <c r="AS173" s="227"/>
      <c r="AT173" s="296"/>
      <c r="AU173" s="296"/>
      <c r="AV173" s="136"/>
      <c r="AW173" s="136"/>
      <c r="AX173" s="136"/>
      <c r="AY173" s="139"/>
      <c r="AZ173" s="139"/>
      <c r="BA173" s="135"/>
      <c r="BB173" s="135"/>
      <c r="BC173" s="138"/>
      <c r="BD173" s="138"/>
      <c r="BE173" s="138"/>
      <c r="BF173" s="138"/>
      <c r="BG173" s="137"/>
      <c r="BH173" s="137"/>
      <c r="BI173" s="296"/>
      <c r="BJ173" s="296"/>
      <c r="BK173" s="296"/>
      <c r="BL173" s="296"/>
      <c r="BM173" s="296"/>
      <c r="BN173" s="227"/>
      <c r="BO173" s="139"/>
      <c r="BP173" s="139"/>
      <c r="BQ173" s="139"/>
      <c r="BR173" s="139"/>
      <c r="BS173" s="139"/>
      <c r="BT173" s="139"/>
      <c r="BU173" s="235"/>
      <c r="BV173" s="235"/>
      <c r="BW173" s="139"/>
      <c r="BX173" s="139"/>
      <c r="BY173" s="200"/>
      <c r="BZ173" s="201"/>
      <c r="CA173" s="201"/>
      <c r="CB173" s="227"/>
      <c r="CC173" s="235"/>
      <c r="CD173" s="235"/>
      <c r="CE173" s="235"/>
      <c r="CF173" s="237"/>
      <c r="CG173" s="227"/>
      <c r="CH173" s="201"/>
      <c r="CI173" s="201"/>
      <c r="CJ173" s="227"/>
      <c r="CK173" s="234"/>
      <c r="CL173" s="234"/>
      <c r="CM173" s="234"/>
      <c r="CN173" s="234"/>
      <c r="CO173" s="200"/>
      <c r="CP173" s="200"/>
      <c r="CQ173" s="235"/>
      <c r="CR173" s="235"/>
      <c r="CS173" s="235"/>
      <c r="CT173" s="226"/>
      <c r="CU173" s="226"/>
      <c r="CV173" s="226"/>
      <c r="CW173" s="201"/>
      <c r="CX173" s="201"/>
      <c r="CY173" s="201"/>
      <c r="CZ173" s="201"/>
      <c r="DA173" s="121"/>
      <c r="DB173" s="121"/>
      <c r="DC173" s="201"/>
      <c r="DD173" s="201"/>
      <c r="DE173" s="201"/>
      <c r="DF173" s="201"/>
      <c r="DG173" s="342"/>
      <c r="DH173" s="342"/>
      <c r="DI173" s="342"/>
      <c r="DJ173" s="231"/>
      <c r="DK173" s="231"/>
      <c r="DL173" s="121"/>
      <c r="DM173" s="121"/>
      <c r="DN173" s="121"/>
      <c r="DO173" s="229"/>
      <c r="DP173" s="230"/>
      <c r="DQ173" s="254"/>
      <c r="DR173" s="254"/>
      <c r="DS173" s="201"/>
      <c r="DT173" s="201"/>
      <c r="DU173" s="231"/>
      <c r="DV173" s="200"/>
      <c r="DW173" s="201"/>
      <c r="DX173" s="201"/>
      <c r="DY173" s="231"/>
      <c r="DZ173" s="200"/>
      <c r="EA173" s="201"/>
      <c r="EB173" s="201"/>
      <c r="EC173" s="232"/>
      <c r="ED173" s="232"/>
      <c r="EE173" s="232"/>
      <c r="EF173" s="232"/>
      <c r="EG173" s="232"/>
      <c r="EH173" s="232"/>
      <c r="EI173" s="233"/>
      <c r="EJ173" s="233"/>
      <c r="EK173" s="233"/>
      <c r="EL173" s="200"/>
      <c r="EM173" s="201"/>
      <c r="EN173" s="201"/>
      <c r="EO173" s="233"/>
      <c r="EP173" s="233"/>
      <c r="EQ173" s="233"/>
      <c r="ER173" s="234"/>
      <c r="ES173" s="234"/>
      <c r="ET173" s="234"/>
      <c r="EU173" s="234"/>
      <c r="EV173" s="234"/>
      <c r="EW173" s="235"/>
      <c r="EX173" s="235"/>
      <c r="EY173" s="201"/>
      <c r="EZ173" s="201"/>
      <c r="FA173" s="200"/>
      <c r="FB173" s="200"/>
      <c r="FC173" s="132"/>
      <c r="FD173" s="132"/>
      <c r="FE173" s="201"/>
      <c r="FF173" s="201"/>
      <c r="FG173" s="230"/>
      <c r="FH173" s="230"/>
      <c r="FI173" s="236"/>
      <c r="FJ173" s="200"/>
      <c r="FK173" s="200"/>
      <c r="FL173" s="292"/>
      <c r="FM173" s="200"/>
      <c r="FN173" s="201"/>
      <c r="FO173" s="201"/>
      <c r="FP173" s="201"/>
      <c r="FQ173" s="201"/>
      <c r="FR173" s="142">
        <v>42193</v>
      </c>
      <c r="FS173" s="143">
        <v>39172</v>
      </c>
      <c r="FT173" s="14"/>
      <c r="FU173" s="14"/>
      <c r="FV173" s="14"/>
      <c r="FW173" s="14"/>
      <c r="FX173" s="14"/>
      <c r="FY173" s="14"/>
      <c r="FZ173" s="14"/>
      <c r="GA173" s="14"/>
      <c r="GB173" s="14"/>
    </row>
    <row r="174" spans="1:184" s="7" customFormat="1" ht="14.25">
      <c r="A174" s="314">
        <v>171</v>
      </c>
      <c r="B174" s="204" t="s">
        <v>140</v>
      </c>
      <c r="C174" s="205" t="s">
        <v>110</v>
      </c>
      <c r="D174" s="106">
        <v>36522</v>
      </c>
      <c r="E174" s="107" t="s">
        <v>141</v>
      </c>
      <c r="F174" s="301" t="str">
        <f>'[1]Copy of Junior Registrasie Data'!$L$88</f>
        <v>ckayster@yahoo.com</v>
      </c>
      <c r="G174" s="170" t="s">
        <v>130</v>
      </c>
      <c r="H174" s="110">
        <f>YEAR(FR174-D174)</f>
        <v>1915</v>
      </c>
      <c r="I174" s="111">
        <f>SUM(H174-1900)</f>
        <v>15</v>
      </c>
      <c r="J174" s="111">
        <f>IF(I174&gt;30,"",I174)</f>
        <v>15</v>
      </c>
      <c r="K174" s="110" t="e">
        <f>AVERAGE(L174:M174)</f>
        <v>#DIV/0!</v>
      </c>
      <c r="L174" s="112" t="e">
        <f>SUM(P174/O174)</f>
        <v>#DIV/0!</v>
      </c>
      <c r="M174" s="113" t="e">
        <f>AVERAGE(Q174:Z174)</f>
        <v>#NUM!</v>
      </c>
      <c r="N174" s="113" t="str">
        <f>IF(O174&lt;10,"No","Yes")</f>
        <v>No</v>
      </c>
      <c r="O174" s="114">
        <f>COUNT(AB174:FQ174)</f>
        <v>0</v>
      </c>
      <c r="P174" s="115">
        <f>SUM(AB174:FQ174)</f>
        <v>0</v>
      </c>
      <c r="Q174" s="113" t="e">
        <f>SMALL(AB174:FQ174,1)</f>
        <v>#NUM!</v>
      </c>
      <c r="R174" s="113" t="e">
        <f>SMALL(AB174:FQ174,2)</f>
        <v>#NUM!</v>
      </c>
      <c r="S174" s="113" t="e">
        <f>SMALL(AB174:FQ174,3)</f>
        <v>#NUM!</v>
      </c>
      <c r="T174" s="113" t="e">
        <f>SMALL(AB174:FQ174,4)</f>
        <v>#NUM!</v>
      </c>
      <c r="U174" s="113" t="e">
        <f>SMALL(AB174:FQ174,5)</f>
        <v>#NUM!</v>
      </c>
      <c r="V174" s="113" t="e">
        <f>SMALL(AB174:FQ174,6)</f>
        <v>#NUM!</v>
      </c>
      <c r="W174" s="113" t="e">
        <f>SMALL(AB174:FQ174,7)</f>
        <v>#NUM!</v>
      </c>
      <c r="X174" s="113" t="e">
        <f>SMALL(AB174:FQ174,8)</f>
        <v>#NUM!</v>
      </c>
      <c r="Y174" s="113" t="e">
        <f>SMALL(AB174:FQ174,9)</f>
        <v>#NUM!</v>
      </c>
      <c r="Z174" s="113" t="e">
        <f>SMALL(AB174:FQ174,10)</f>
        <v>#NUM!</v>
      </c>
      <c r="AA174" s="116">
        <f>SUM(O174/28)</f>
        <v>0</v>
      </c>
      <c r="AB174" s="116"/>
      <c r="AC174" s="140"/>
      <c r="AD174" s="308"/>
      <c r="AE174" s="308"/>
      <c r="AF174" s="308"/>
      <c r="AG174" s="308"/>
      <c r="AH174" s="117"/>
      <c r="AI174" s="133"/>
      <c r="AJ174" s="308"/>
      <c r="AK174" s="308"/>
      <c r="AL174" s="308"/>
      <c r="AM174" s="308"/>
      <c r="AN174" s="308"/>
      <c r="AO174" s="120"/>
      <c r="AP174" s="120"/>
      <c r="AQ174" s="133"/>
      <c r="AR174" s="140"/>
      <c r="AS174" s="140"/>
      <c r="AT174" s="296"/>
      <c r="AU174" s="296"/>
      <c r="AV174" s="136"/>
      <c r="AW174" s="136"/>
      <c r="AX174" s="136"/>
      <c r="AY174" s="139"/>
      <c r="AZ174" s="139"/>
      <c r="BA174" s="135"/>
      <c r="BB174" s="135"/>
      <c r="BC174" s="138"/>
      <c r="BD174" s="138"/>
      <c r="BE174" s="138"/>
      <c r="BF174" s="138"/>
      <c r="BG174" s="137"/>
      <c r="BH174" s="137"/>
      <c r="BI174" s="296"/>
      <c r="BJ174" s="296"/>
      <c r="BK174" s="296"/>
      <c r="BL174" s="296"/>
      <c r="BM174" s="296"/>
      <c r="BN174" s="140"/>
      <c r="BO174" s="139"/>
      <c r="BP174" s="139"/>
      <c r="BQ174" s="139"/>
      <c r="BR174" s="139"/>
      <c r="BS174" s="139"/>
      <c r="BT174" s="139"/>
      <c r="BU174" s="131"/>
      <c r="BV174" s="131"/>
      <c r="BW174" s="139"/>
      <c r="BX174" s="139"/>
      <c r="BY174" s="118"/>
      <c r="BZ174" s="120"/>
      <c r="CA174" s="120"/>
      <c r="CB174" s="140"/>
      <c r="CC174" s="131"/>
      <c r="CD174" s="131"/>
      <c r="CE174" s="131"/>
      <c r="CF174" s="141"/>
      <c r="CG174" s="140"/>
      <c r="CH174" s="120"/>
      <c r="CI174" s="120"/>
      <c r="CJ174" s="140"/>
      <c r="CK174" s="130"/>
      <c r="CL174" s="130"/>
      <c r="CM174" s="130"/>
      <c r="CN174" s="130"/>
      <c r="CO174" s="117"/>
      <c r="CP174" s="118"/>
      <c r="CQ174" s="351"/>
      <c r="CR174" s="351"/>
      <c r="CS174" s="351"/>
      <c r="CT174" s="119"/>
      <c r="CU174" s="119"/>
      <c r="CV174" s="119"/>
      <c r="CW174" s="120"/>
      <c r="CX174" s="120"/>
      <c r="CY174" s="120"/>
      <c r="CZ174" s="120"/>
      <c r="DA174" s="121"/>
      <c r="DB174" s="121"/>
      <c r="DC174" s="120"/>
      <c r="DD174" s="120"/>
      <c r="DE174" s="120"/>
      <c r="DF174" s="120"/>
      <c r="DG174" s="337"/>
      <c r="DH174" s="337"/>
      <c r="DI174" s="337"/>
      <c r="DJ174" s="282"/>
      <c r="DK174" s="282"/>
      <c r="DL174" s="121"/>
      <c r="DM174" s="121"/>
      <c r="DN174" s="121"/>
      <c r="DO174" s="122"/>
      <c r="DP174" s="123"/>
      <c r="DQ174" s="124"/>
      <c r="DR174" s="125"/>
      <c r="DS174" s="120"/>
      <c r="DT174" s="120"/>
      <c r="DU174" s="126"/>
      <c r="DV174" s="127"/>
      <c r="DW174" s="120"/>
      <c r="DX174" s="120"/>
      <c r="DY174" s="126"/>
      <c r="DZ174" s="127"/>
      <c r="EA174" s="120"/>
      <c r="EB174" s="120"/>
      <c r="EC174" s="128"/>
      <c r="ED174" s="128"/>
      <c r="EE174" s="128"/>
      <c r="EF174" s="128"/>
      <c r="EG174" s="128"/>
      <c r="EH174" s="128"/>
      <c r="EI174" s="129"/>
      <c r="EJ174" s="129"/>
      <c r="EK174" s="129"/>
      <c r="EL174" s="127"/>
      <c r="EM174" s="120"/>
      <c r="EN174" s="120"/>
      <c r="EO174" s="129"/>
      <c r="EP174" s="129"/>
      <c r="EQ174" s="129"/>
      <c r="ER174" s="130"/>
      <c r="ES174" s="130"/>
      <c r="ET174" s="130"/>
      <c r="EU174" s="130"/>
      <c r="EV174" s="130"/>
      <c r="EW174" s="131"/>
      <c r="EX174" s="131"/>
      <c r="EY174" s="120"/>
      <c r="EZ174" s="120"/>
      <c r="FA174" s="127"/>
      <c r="FB174" s="117"/>
      <c r="FC174" s="132"/>
      <c r="FD174" s="132"/>
      <c r="FE174" s="120"/>
      <c r="FF174" s="120"/>
      <c r="FG174" s="123"/>
      <c r="FH174" s="123"/>
      <c r="FI174" s="134"/>
      <c r="FJ174" s="117"/>
      <c r="FK174" s="117"/>
      <c r="FL174" s="289"/>
      <c r="FM174" s="117"/>
      <c r="FN174" s="120"/>
      <c r="FO174" s="120"/>
      <c r="FP174" s="120"/>
      <c r="FQ174" s="120"/>
      <c r="FR174" s="142">
        <v>42193</v>
      </c>
      <c r="FS174" s="143">
        <v>39172</v>
      </c>
      <c r="FT174" s="14"/>
      <c r="FU174" s="14"/>
      <c r="FV174" s="14"/>
      <c r="FW174" s="14"/>
      <c r="FX174" s="14"/>
      <c r="FY174" s="14"/>
      <c r="FZ174" s="14"/>
      <c r="GA174" s="14"/>
      <c r="GB174" s="14"/>
    </row>
    <row r="175" spans="1:184" s="12" customFormat="1" ht="14.25">
      <c r="A175" s="314">
        <v>172</v>
      </c>
      <c r="B175" s="174" t="s">
        <v>142</v>
      </c>
      <c r="C175" s="175" t="s">
        <v>112</v>
      </c>
      <c r="D175" s="106">
        <v>37036</v>
      </c>
      <c r="E175" s="107" t="s">
        <v>141</v>
      </c>
      <c r="F175" s="240" t="s">
        <v>143</v>
      </c>
      <c r="G175" s="170" t="s">
        <v>130</v>
      </c>
      <c r="H175" s="110">
        <f>YEAR(FR175-D175)</f>
        <v>1914</v>
      </c>
      <c r="I175" s="111">
        <f>SUM(H175-1900)</f>
        <v>14</v>
      </c>
      <c r="J175" s="111">
        <f>IF(I175&gt;30,"",I175)</f>
        <v>14</v>
      </c>
      <c r="K175" s="110" t="e">
        <f>AVERAGE(L175:M175)</f>
        <v>#DIV/0!</v>
      </c>
      <c r="L175" s="112" t="e">
        <f>SUM(P175/O175)</f>
        <v>#DIV/0!</v>
      </c>
      <c r="M175" s="113" t="e">
        <f>AVERAGE(Q175:Z175)</f>
        <v>#NUM!</v>
      </c>
      <c r="N175" s="113" t="str">
        <f>IF(O175&lt;10,"No","Yes")</f>
        <v>No</v>
      </c>
      <c r="O175" s="114">
        <f>COUNT(AB175:FQ175)</f>
        <v>0</v>
      </c>
      <c r="P175" s="115">
        <f>SUM(AB175:FQ175)</f>
        <v>0</v>
      </c>
      <c r="Q175" s="113" t="e">
        <f>SMALL(AB175:FQ175,1)</f>
        <v>#NUM!</v>
      </c>
      <c r="R175" s="113" t="e">
        <f>SMALL(AB175:FQ175,2)</f>
        <v>#NUM!</v>
      </c>
      <c r="S175" s="113" t="e">
        <f>SMALL(AB175:FQ175,3)</f>
        <v>#NUM!</v>
      </c>
      <c r="T175" s="113" t="e">
        <f>SMALL(AB175:FQ175,4)</f>
        <v>#NUM!</v>
      </c>
      <c r="U175" s="113" t="e">
        <f>SMALL(AB175:FQ175,5)</f>
        <v>#NUM!</v>
      </c>
      <c r="V175" s="113" t="e">
        <f>SMALL(AB175:FQ175,6)</f>
        <v>#NUM!</v>
      </c>
      <c r="W175" s="113" t="e">
        <f>SMALL(AB175:FQ175,7)</f>
        <v>#NUM!</v>
      </c>
      <c r="X175" s="113" t="e">
        <f>SMALL(AB175:FQ175,8)</f>
        <v>#NUM!</v>
      </c>
      <c r="Y175" s="113" t="e">
        <f>SMALL(AB175:FQ175,9)</f>
        <v>#NUM!</v>
      </c>
      <c r="Z175" s="113" t="e">
        <f>SMALL(AB175:FQ175,10)</f>
        <v>#NUM!</v>
      </c>
      <c r="AA175" s="116">
        <f>SUM(O175/28)</f>
        <v>0</v>
      </c>
      <c r="AB175" s="116"/>
      <c r="AC175" s="140"/>
      <c r="AD175" s="308"/>
      <c r="AE175" s="308"/>
      <c r="AF175" s="308"/>
      <c r="AG175" s="308"/>
      <c r="AH175" s="117"/>
      <c r="AI175" s="133"/>
      <c r="AJ175" s="308"/>
      <c r="AK175" s="308"/>
      <c r="AL175" s="308"/>
      <c r="AM175" s="308"/>
      <c r="AN175" s="308"/>
      <c r="AO175" s="120"/>
      <c r="AP175" s="120"/>
      <c r="AQ175" s="133"/>
      <c r="AR175" s="140"/>
      <c r="AS175" s="140"/>
      <c r="AT175" s="296"/>
      <c r="AU175" s="296"/>
      <c r="AV175" s="136"/>
      <c r="AW175" s="136"/>
      <c r="AX175" s="136"/>
      <c r="AY175" s="139"/>
      <c r="AZ175" s="139"/>
      <c r="BA175" s="135"/>
      <c r="BB175" s="135"/>
      <c r="BC175" s="138"/>
      <c r="BD175" s="138"/>
      <c r="BE175" s="138"/>
      <c r="BF175" s="138"/>
      <c r="BG175" s="137"/>
      <c r="BH175" s="137"/>
      <c r="BI175" s="296"/>
      <c r="BJ175" s="296"/>
      <c r="BK175" s="296"/>
      <c r="BL175" s="296"/>
      <c r="BM175" s="296"/>
      <c r="BN175" s="140"/>
      <c r="BO175" s="139"/>
      <c r="BP175" s="139"/>
      <c r="BQ175" s="139"/>
      <c r="BR175" s="139"/>
      <c r="BS175" s="139"/>
      <c r="BT175" s="139"/>
      <c r="BU175" s="131"/>
      <c r="BV175" s="131"/>
      <c r="BW175" s="139"/>
      <c r="BX175" s="139"/>
      <c r="BY175" s="118"/>
      <c r="BZ175" s="120"/>
      <c r="CA175" s="120"/>
      <c r="CB175" s="140"/>
      <c r="CC175" s="131"/>
      <c r="CD175" s="131"/>
      <c r="CE175" s="131"/>
      <c r="CF175" s="141"/>
      <c r="CG175" s="140"/>
      <c r="CH175" s="120"/>
      <c r="CI175" s="120"/>
      <c r="CJ175" s="140"/>
      <c r="CK175" s="130"/>
      <c r="CL175" s="130"/>
      <c r="CM175" s="130"/>
      <c r="CN175" s="130"/>
      <c r="CO175" s="117"/>
      <c r="CP175" s="118"/>
      <c r="CQ175" s="351"/>
      <c r="CR175" s="351"/>
      <c r="CS175" s="351"/>
      <c r="CT175" s="119"/>
      <c r="CU175" s="119"/>
      <c r="CV175" s="119"/>
      <c r="CW175" s="120"/>
      <c r="CX175" s="120"/>
      <c r="CY175" s="120"/>
      <c r="CZ175" s="120"/>
      <c r="DA175" s="121"/>
      <c r="DB175" s="121"/>
      <c r="DC175" s="120"/>
      <c r="DD175" s="120"/>
      <c r="DE175" s="120"/>
      <c r="DF175" s="120"/>
      <c r="DG175" s="337"/>
      <c r="DH175" s="337"/>
      <c r="DI175" s="337"/>
      <c r="DJ175" s="282"/>
      <c r="DK175" s="282"/>
      <c r="DL175" s="121"/>
      <c r="DM175" s="121"/>
      <c r="DN175" s="121"/>
      <c r="DO175" s="122"/>
      <c r="DP175" s="123"/>
      <c r="DQ175" s="124"/>
      <c r="DR175" s="125"/>
      <c r="DS175" s="120"/>
      <c r="DT175" s="120"/>
      <c r="DU175" s="126"/>
      <c r="DV175" s="127"/>
      <c r="DW175" s="120"/>
      <c r="DX175" s="120"/>
      <c r="DY175" s="126"/>
      <c r="DZ175" s="127"/>
      <c r="EA175" s="120"/>
      <c r="EB175" s="120"/>
      <c r="EC175" s="128"/>
      <c r="ED175" s="128"/>
      <c r="EE175" s="128"/>
      <c r="EF175" s="128"/>
      <c r="EG175" s="128"/>
      <c r="EH175" s="128"/>
      <c r="EI175" s="129"/>
      <c r="EJ175" s="129"/>
      <c r="EK175" s="129"/>
      <c r="EL175" s="127"/>
      <c r="EM175" s="120"/>
      <c r="EN175" s="120"/>
      <c r="EO175" s="129"/>
      <c r="EP175" s="129"/>
      <c r="EQ175" s="129"/>
      <c r="ER175" s="130"/>
      <c r="ES175" s="130"/>
      <c r="ET175" s="130"/>
      <c r="EU175" s="130"/>
      <c r="EV175" s="130"/>
      <c r="EW175" s="131"/>
      <c r="EX175" s="131"/>
      <c r="EY175" s="120"/>
      <c r="EZ175" s="120"/>
      <c r="FA175" s="127"/>
      <c r="FB175" s="117"/>
      <c r="FC175" s="132"/>
      <c r="FD175" s="132"/>
      <c r="FE175" s="120"/>
      <c r="FF175" s="120"/>
      <c r="FG175" s="123"/>
      <c r="FH175" s="123"/>
      <c r="FI175" s="134"/>
      <c r="FJ175" s="117"/>
      <c r="FK175" s="117"/>
      <c r="FL175" s="289"/>
      <c r="FM175" s="117"/>
      <c r="FN175" s="120"/>
      <c r="FO175" s="120"/>
      <c r="FP175" s="120"/>
      <c r="FQ175" s="120"/>
      <c r="FR175" s="142">
        <v>42193</v>
      </c>
      <c r="FS175" s="143">
        <v>39172</v>
      </c>
      <c r="FT175" s="14"/>
      <c r="FU175" s="14"/>
      <c r="FV175" s="14"/>
      <c r="FW175" s="14"/>
      <c r="FX175" s="14"/>
      <c r="FY175" s="14"/>
      <c r="FZ175" s="14"/>
      <c r="GA175" s="14"/>
      <c r="GB175" s="14"/>
    </row>
    <row r="176" spans="1:184" s="12" customFormat="1" ht="14.25" customHeight="1">
      <c r="A176" s="314">
        <v>173</v>
      </c>
      <c r="B176" s="204" t="s">
        <v>179</v>
      </c>
      <c r="C176" s="105" t="s">
        <v>113</v>
      </c>
      <c r="D176" s="106">
        <v>36571</v>
      </c>
      <c r="E176" s="261" t="s">
        <v>180</v>
      </c>
      <c r="F176" s="108" t="s">
        <v>42</v>
      </c>
      <c r="G176" s="245" t="s">
        <v>17</v>
      </c>
      <c r="H176" s="110">
        <f>YEAR(FR176-D176)</f>
        <v>1915</v>
      </c>
      <c r="I176" s="111">
        <f>SUM(H176-1900)</f>
        <v>15</v>
      </c>
      <c r="J176" s="111">
        <f>IF(I176&gt;30,"",I176)</f>
        <v>15</v>
      </c>
      <c r="K176" s="110" t="e">
        <f>AVERAGE(L176:M176)</f>
        <v>#DIV/0!</v>
      </c>
      <c r="L176" s="112" t="e">
        <f>SUM(P176/O176)</f>
        <v>#DIV/0!</v>
      </c>
      <c r="M176" s="113" t="e">
        <f>AVERAGE(Q176:Z176)</f>
        <v>#NUM!</v>
      </c>
      <c r="N176" s="113" t="str">
        <f>IF(O176&lt;10,"No","Yes")</f>
        <v>No</v>
      </c>
      <c r="O176" s="114">
        <f>COUNT(AB176:FQ176)</f>
        <v>0</v>
      </c>
      <c r="P176" s="115">
        <f>SUM(AB176:FQ176)</f>
        <v>0</v>
      </c>
      <c r="Q176" s="113" t="e">
        <f>SMALL(AB176:FQ176,1)</f>
        <v>#NUM!</v>
      </c>
      <c r="R176" s="113" t="e">
        <f>SMALL(AB176:FQ176,2)</f>
        <v>#NUM!</v>
      </c>
      <c r="S176" s="113" t="e">
        <f>SMALL(AB176:FQ176,3)</f>
        <v>#NUM!</v>
      </c>
      <c r="T176" s="113" t="e">
        <f>SMALL(AB176:FQ176,4)</f>
        <v>#NUM!</v>
      </c>
      <c r="U176" s="113" t="e">
        <f>SMALL(AB176:FQ176,5)</f>
        <v>#NUM!</v>
      </c>
      <c r="V176" s="113" t="e">
        <f>SMALL(AB176:FQ176,6)</f>
        <v>#NUM!</v>
      </c>
      <c r="W176" s="113" t="e">
        <f>SMALL(AB176:FQ176,7)</f>
        <v>#NUM!</v>
      </c>
      <c r="X176" s="113" t="e">
        <f>SMALL(AB176:FQ176,8)</f>
        <v>#NUM!</v>
      </c>
      <c r="Y176" s="113" t="e">
        <f>SMALL(AB176:FQ176,9)</f>
        <v>#NUM!</v>
      </c>
      <c r="Z176" s="113" t="e">
        <f>SMALL(AB176:FQ176,10)</f>
        <v>#NUM!</v>
      </c>
      <c r="AA176" s="116">
        <f>SUM(O176/28)</f>
        <v>0</v>
      </c>
      <c r="AB176" s="116"/>
      <c r="AC176" s="140"/>
      <c r="AD176" s="308"/>
      <c r="AE176" s="308"/>
      <c r="AF176" s="308"/>
      <c r="AG176" s="308"/>
      <c r="AH176" s="117"/>
      <c r="AI176" s="133"/>
      <c r="AJ176" s="308"/>
      <c r="AK176" s="308"/>
      <c r="AL176" s="308"/>
      <c r="AM176" s="308"/>
      <c r="AN176" s="308"/>
      <c r="AO176" s="120"/>
      <c r="AP176" s="120"/>
      <c r="AQ176" s="133"/>
      <c r="AR176" s="140"/>
      <c r="AS176" s="140"/>
      <c r="AT176" s="296"/>
      <c r="AU176" s="296"/>
      <c r="AV176" s="136"/>
      <c r="AW176" s="136"/>
      <c r="AX176" s="136"/>
      <c r="AY176" s="139"/>
      <c r="AZ176" s="139"/>
      <c r="BA176" s="135"/>
      <c r="BB176" s="135"/>
      <c r="BC176" s="138"/>
      <c r="BD176" s="138"/>
      <c r="BE176" s="138"/>
      <c r="BF176" s="138"/>
      <c r="BG176" s="137"/>
      <c r="BH176" s="137"/>
      <c r="BI176" s="296"/>
      <c r="BJ176" s="296"/>
      <c r="BK176" s="296"/>
      <c r="BL176" s="296"/>
      <c r="BM176" s="296"/>
      <c r="BN176" s="140"/>
      <c r="BO176" s="139"/>
      <c r="BP176" s="139"/>
      <c r="BQ176" s="139"/>
      <c r="BR176" s="139"/>
      <c r="BS176" s="139"/>
      <c r="BT176" s="139"/>
      <c r="BU176" s="131"/>
      <c r="BV176" s="131"/>
      <c r="BW176" s="139"/>
      <c r="BX176" s="139"/>
      <c r="BY176" s="118"/>
      <c r="BZ176" s="120"/>
      <c r="CA176" s="120"/>
      <c r="CB176" s="140"/>
      <c r="CC176" s="131"/>
      <c r="CD176" s="131"/>
      <c r="CE176" s="131"/>
      <c r="CF176" s="141"/>
      <c r="CG176" s="140"/>
      <c r="CH176" s="120"/>
      <c r="CI176" s="120"/>
      <c r="CJ176" s="140"/>
      <c r="CK176" s="130"/>
      <c r="CL176" s="130"/>
      <c r="CM176" s="130"/>
      <c r="CN176" s="130"/>
      <c r="CO176" s="117"/>
      <c r="CP176" s="118"/>
      <c r="CQ176" s="351"/>
      <c r="CR176" s="351"/>
      <c r="CS176" s="351"/>
      <c r="CT176" s="119"/>
      <c r="CU176" s="119"/>
      <c r="CV176" s="119"/>
      <c r="CW176" s="120"/>
      <c r="CX176" s="120"/>
      <c r="CY176" s="120"/>
      <c r="CZ176" s="120"/>
      <c r="DA176" s="121"/>
      <c r="DB176" s="121"/>
      <c r="DC176" s="120"/>
      <c r="DD176" s="120"/>
      <c r="DE176" s="120"/>
      <c r="DF176" s="120"/>
      <c r="DG176" s="337"/>
      <c r="DH176" s="337"/>
      <c r="DI176" s="337"/>
      <c r="DJ176" s="282"/>
      <c r="DK176" s="282"/>
      <c r="DL176" s="121"/>
      <c r="DM176" s="121"/>
      <c r="DN176" s="121"/>
      <c r="DO176" s="122"/>
      <c r="DP176" s="123"/>
      <c r="DQ176" s="124"/>
      <c r="DR176" s="125"/>
      <c r="DS176" s="120"/>
      <c r="DT176" s="120"/>
      <c r="DU176" s="126"/>
      <c r="DV176" s="127"/>
      <c r="DW176" s="120"/>
      <c r="DX176" s="120"/>
      <c r="DY176" s="126"/>
      <c r="DZ176" s="127"/>
      <c r="EA176" s="120"/>
      <c r="EB176" s="120"/>
      <c r="EC176" s="128"/>
      <c r="ED176" s="128"/>
      <c r="EE176" s="128"/>
      <c r="EF176" s="128"/>
      <c r="EG176" s="128"/>
      <c r="EH176" s="128"/>
      <c r="EI176" s="129"/>
      <c r="EJ176" s="129"/>
      <c r="EK176" s="129"/>
      <c r="EL176" s="127"/>
      <c r="EM176" s="120"/>
      <c r="EN176" s="120"/>
      <c r="EO176" s="129"/>
      <c r="EP176" s="129"/>
      <c r="EQ176" s="129"/>
      <c r="ER176" s="130"/>
      <c r="ES176" s="130"/>
      <c r="ET176" s="130"/>
      <c r="EU176" s="130"/>
      <c r="EV176" s="130"/>
      <c r="EW176" s="131"/>
      <c r="EX176" s="131"/>
      <c r="EY176" s="120"/>
      <c r="EZ176" s="120"/>
      <c r="FA176" s="127"/>
      <c r="FB176" s="117"/>
      <c r="FC176" s="132"/>
      <c r="FD176" s="132"/>
      <c r="FE176" s="120"/>
      <c r="FF176" s="120"/>
      <c r="FG176" s="123"/>
      <c r="FH176" s="123"/>
      <c r="FI176" s="134"/>
      <c r="FJ176" s="117"/>
      <c r="FK176" s="117"/>
      <c r="FL176" s="289"/>
      <c r="FM176" s="117"/>
      <c r="FN176" s="120"/>
      <c r="FO176" s="120"/>
      <c r="FP176" s="120"/>
      <c r="FQ176" s="120"/>
      <c r="FR176" s="142">
        <v>42193</v>
      </c>
      <c r="FS176" s="143">
        <v>39172</v>
      </c>
      <c r="FT176" s="14"/>
      <c r="FU176" s="14"/>
      <c r="FV176" s="14"/>
      <c r="FW176" s="14"/>
      <c r="FX176" s="14"/>
      <c r="FY176" s="14"/>
      <c r="FZ176" s="14"/>
      <c r="GA176" s="14"/>
      <c r="GB176" s="14"/>
    </row>
    <row r="177" spans="1:184" s="12" customFormat="1" ht="14.25">
      <c r="A177" s="314">
        <v>174</v>
      </c>
      <c r="B177" s="204" t="s">
        <v>177</v>
      </c>
      <c r="C177" s="205" t="s">
        <v>113</v>
      </c>
      <c r="D177" s="106">
        <v>36366</v>
      </c>
      <c r="E177" s="107"/>
      <c r="F177" s="303" t="s">
        <v>178</v>
      </c>
      <c r="G177" s="245"/>
      <c r="H177" s="110">
        <f>YEAR(FR177-D177)</f>
        <v>1915</v>
      </c>
      <c r="I177" s="111">
        <f>SUM(H177-1900)</f>
        <v>15</v>
      </c>
      <c r="J177" s="111">
        <f>IF(I177&gt;30,"",I177)</f>
        <v>15</v>
      </c>
      <c r="K177" s="110" t="e">
        <f>AVERAGE(L177:M177)</f>
        <v>#DIV/0!</v>
      </c>
      <c r="L177" s="112" t="e">
        <f>SUM(P177/O177)</f>
        <v>#DIV/0!</v>
      </c>
      <c r="M177" s="113" t="e">
        <f>AVERAGE(Q177:Z177)</f>
        <v>#NUM!</v>
      </c>
      <c r="N177" s="113" t="str">
        <f>IF(O177&lt;10,"No","Yes")</f>
        <v>No</v>
      </c>
      <c r="O177" s="114">
        <f>COUNT(AB177:FQ177)</f>
        <v>0</v>
      </c>
      <c r="P177" s="115">
        <f>SUM(AB177:FQ177)</f>
        <v>0</v>
      </c>
      <c r="Q177" s="113" t="e">
        <f>SMALL(AB177:FQ177,1)</f>
        <v>#NUM!</v>
      </c>
      <c r="R177" s="113" t="e">
        <f>SMALL(AB177:FQ177,2)</f>
        <v>#NUM!</v>
      </c>
      <c r="S177" s="113" t="e">
        <f>SMALL(AB177:FQ177,3)</f>
        <v>#NUM!</v>
      </c>
      <c r="T177" s="113" t="e">
        <f>SMALL(AB177:FQ177,4)</f>
        <v>#NUM!</v>
      </c>
      <c r="U177" s="113" t="e">
        <f>SMALL(AB177:FQ177,5)</f>
        <v>#NUM!</v>
      </c>
      <c r="V177" s="113" t="e">
        <f>SMALL(AB177:FQ177,6)</f>
        <v>#NUM!</v>
      </c>
      <c r="W177" s="113" t="e">
        <f>SMALL(AB177:FQ177,7)</f>
        <v>#NUM!</v>
      </c>
      <c r="X177" s="113" t="e">
        <f>SMALL(AB177:FQ177,8)</f>
        <v>#NUM!</v>
      </c>
      <c r="Y177" s="113" t="e">
        <f>SMALL(AB177:FQ177,9)</f>
        <v>#NUM!</v>
      </c>
      <c r="Z177" s="113" t="e">
        <f>SMALL(AB177:FQ177,10)</f>
        <v>#NUM!</v>
      </c>
      <c r="AA177" s="116">
        <f>SUM(O177/28)</f>
        <v>0</v>
      </c>
      <c r="AB177" s="116"/>
      <c r="AC177" s="140"/>
      <c r="AD177" s="308"/>
      <c r="AE177" s="308"/>
      <c r="AF177" s="308"/>
      <c r="AG177" s="308"/>
      <c r="AH177" s="117"/>
      <c r="AI177" s="133"/>
      <c r="AJ177" s="308"/>
      <c r="AK177" s="308"/>
      <c r="AL177" s="308"/>
      <c r="AM177" s="308"/>
      <c r="AN177" s="308"/>
      <c r="AO177" s="120"/>
      <c r="AP177" s="120"/>
      <c r="AQ177" s="133"/>
      <c r="AR177" s="140"/>
      <c r="AS177" s="140"/>
      <c r="AT177" s="296"/>
      <c r="AU177" s="296"/>
      <c r="AV177" s="136"/>
      <c r="AW177" s="136"/>
      <c r="AX177" s="136"/>
      <c r="AY177" s="139"/>
      <c r="AZ177" s="139"/>
      <c r="BA177" s="135"/>
      <c r="BB177" s="135"/>
      <c r="BC177" s="138"/>
      <c r="BD177" s="138"/>
      <c r="BE177" s="138"/>
      <c r="BF177" s="138"/>
      <c r="BG177" s="137"/>
      <c r="BH177" s="137"/>
      <c r="BI177" s="296"/>
      <c r="BJ177" s="296"/>
      <c r="BK177" s="296"/>
      <c r="BL177" s="296"/>
      <c r="BM177" s="296"/>
      <c r="BN177" s="140"/>
      <c r="BO177" s="139"/>
      <c r="BP177" s="139"/>
      <c r="BQ177" s="139"/>
      <c r="BR177" s="139"/>
      <c r="BS177" s="139"/>
      <c r="BT177" s="139"/>
      <c r="BU177" s="131"/>
      <c r="BV177" s="131"/>
      <c r="BW177" s="139"/>
      <c r="BX177" s="139"/>
      <c r="BY177" s="118"/>
      <c r="BZ177" s="120"/>
      <c r="CA177" s="120"/>
      <c r="CB177" s="140"/>
      <c r="CC177" s="131"/>
      <c r="CD177" s="131"/>
      <c r="CE177" s="131"/>
      <c r="CF177" s="141"/>
      <c r="CG177" s="140"/>
      <c r="CH177" s="120"/>
      <c r="CI177" s="120"/>
      <c r="CJ177" s="140"/>
      <c r="CK177" s="130"/>
      <c r="CL177" s="130"/>
      <c r="CM177" s="130"/>
      <c r="CN177" s="130"/>
      <c r="CO177" s="117"/>
      <c r="CP177" s="118"/>
      <c r="CQ177" s="351"/>
      <c r="CR177" s="351"/>
      <c r="CS177" s="351"/>
      <c r="CT177" s="119"/>
      <c r="CU177" s="119"/>
      <c r="CV177" s="119"/>
      <c r="CW177" s="120"/>
      <c r="CX177" s="120"/>
      <c r="CY177" s="120"/>
      <c r="CZ177" s="120"/>
      <c r="DA177" s="121"/>
      <c r="DB177" s="121"/>
      <c r="DC177" s="120"/>
      <c r="DD177" s="120"/>
      <c r="DE177" s="120"/>
      <c r="DF177" s="120"/>
      <c r="DG177" s="337"/>
      <c r="DH177" s="337"/>
      <c r="DI177" s="337"/>
      <c r="DJ177" s="282"/>
      <c r="DK177" s="282"/>
      <c r="DL177" s="121"/>
      <c r="DM177" s="121"/>
      <c r="DN177" s="121"/>
      <c r="DO177" s="122"/>
      <c r="DP177" s="123"/>
      <c r="DQ177" s="124"/>
      <c r="DR177" s="125"/>
      <c r="DS177" s="120"/>
      <c r="DT177" s="120"/>
      <c r="DU177" s="126"/>
      <c r="DV177" s="127"/>
      <c r="DW177" s="120"/>
      <c r="DX177" s="120"/>
      <c r="DY177" s="126"/>
      <c r="DZ177" s="127"/>
      <c r="EA177" s="120"/>
      <c r="EB177" s="120"/>
      <c r="EC177" s="128"/>
      <c r="ED177" s="128"/>
      <c r="EE177" s="128"/>
      <c r="EF177" s="128"/>
      <c r="EG177" s="128"/>
      <c r="EH177" s="128"/>
      <c r="EI177" s="129"/>
      <c r="EJ177" s="129"/>
      <c r="EK177" s="129"/>
      <c r="EL177" s="127"/>
      <c r="EM177" s="120"/>
      <c r="EN177" s="120"/>
      <c r="EO177" s="129"/>
      <c r="EP177" s="129"/>
      <c r="EQ177" s="129"/>
      <c r="ER177" s="130"/>
      <c r="ES177" s="130"/>
      <c r="ET177" s="130"/>
      <c r="EU177" s="130"/>
      <c r="EV177" s="130"/>
      <c r="EW177" s="131"/>
      <c r="EX177" s="131"/>
      <c r="EY177" s="120"/>
      <c r="EZ177" s="120"/>
      <c r="FA177" s="127"/>
      <c r="FB177" s="117"/>
      <c r="FC177" s="132"/>
      <c r="FD177" s="132"/>
      <c r="FE177" s="120"/>
      <c r="FF177" s="120"/>
      <c r="FG177" s="123"/>
      <c r="FH177" s="123"/>
      <c r="FI177" s="134"/>
      <c r="FJ177" s="117"/>
      <c r="FK177" s="117"/>
      <c r="FL177" s="289"/>
      <c r="FM177" s="117"/>
      <c r="FN177" s="120"/>
      <c r="FO177" s="120"/>
      <c r="FP177" s="120"/>
      <c r="FQ177" s="120"/>
      <c r="FR177" s="142">
        <v>42193</v>
      </c>
      <c r="FS177" s="143">
        <v>39172</v>
      </c>
      <c r="FT177" s="14"/>
      <c r="FU177" s="14"/>
      <c r="FV177" s="14"/>
      <c r="FW177" s="14"/>
      <c r="FX177" s="14"/>
      <c r="FY177" s="14"/>
      <c r="FZ177" s="14"/>
      <c r="GA177" s="14"/>
      <c r="GB177" s="14"/>
    </row>
    <row r="178" spans="1:184" s="12" customFormat="1" ht="14.25">
      <c r="A178" s="314">
        <v>175</v>
      </c>
      <c r="B178" s="174" t="s">
        <v>144</v>
      </c>
      <c r="C178" s="175" t="s">
        <v>112</v>
      </c>
      <c r="D178" s="106">
        <v>36808</v>
      </c>
      <c r="E178" s="107" t="s">
        <v>145</v>
      </c>
      <c r="F178" s="301"/>
      <c r="G178" s="170" t="s">
        <v>146</v>
      </c>
      <c r="H178" s="110">
        <f>YEAR(FR178-D178)</f>
        <v>1914</v>
      </c>
      <c r="I178" s="111">
        <f>SUM(H178-1900)</f>
        <v>14</v>
      </c>
      <c r="J178" s="111">
        <f>IF(I178&gt;30,"",I178)</f>
        <v>14</v>
      </c>
      <c r="K178" s="110" t="e">
        <f>AVERAGE(L178:M178)</f>
        <v>#DIV/0!</v>
      </c>
      <c r="L178" s="112" t="e">
        <f>SUM(P178/O178)</f>
        <v>#DIV/0!</v>
      </c>
      <c r="M178" s="113" t="e">
        <f>AVERAGE(Q178:Z178)</f>
        <v>#NUM!</v>
      </c>
      <c r="N178" s="113" t="str">
        <f>IF(O178&lt;10,"No","Yes")</f>
        <v>No</v>
      </c>
      <c r="O178" s="114">
        <f>COUNT(AB178:FQ178)</f>
        <v>0</v>
      </c>
      <c r="P178" s="115">
        <f>SUM(AB178:FQ178)</f>
        <v>0</v>
      </c>
      <c r="Q178" s="113" t="e">
        <f>SMALL(AB178:FQ178,1)</f>
        <v>#NUM!</v>
      </c>
      <c r="R178" s="113" t="e">
        <f>SMALL(AB178:FQ178,2)</f>
        <v>#NUM!</v>
      </c>
      <c r="S178" s="113" t="e">
        <f>SMALL(AB178:FQ178,3)</f>
        <v>#NUM!</v>
      </c>
      <c r="T178" s="113" t="e">
        <f>SMALL(AB178:FQ178,4)</f>
        <v>#NUM!</v>
      </c>
      <c r="U178" s="113" t="e">
        <f>SMALL(AB178:FQ178,5)</f>
        <v>#NUM!</v>
      </c>
      <c r="V178" s="113" t="e">
        <f>SMALL(AB178:FQ178,6)</f>
        <v>#NUM!</v>
      </c>
      <c r="W178" s="113" t="e">
        <f>SMALL(AB178:FQ178,7)</f>
        <v>#NUM!</v>
      </c>
      <c r="X178" s="113" t="e">
        <f>SMALL(AB178:FQ178,8)</f>
        <v>#NUM!</v>
      </c>
      <c r="Y178" s="113" t="e">
        <f>SMALL(AB178:FQ178,9)</f>
        <v>#NUM!</v>
      </c>
      <c r="Z178" s="113" t="e">
        <f>SMALL(AB178:FQ178,10)</f>
        <v>#NUM!</v>
      </c>
      <c r="AA178" s="116">
        <f>SUM(O178/28)</f>
        <v>0</v>
      </c>
      <c r="AB178" s="116"/>
      <c r="AC178" s="140"/>
      <c r="AD178" s="308"/>
      <c r="AE178" s="308"/>
      <c r="AF178" s="308"/>
      <c r="AG178" s="308"/>
      <c r="AH178" s="117"/>
      <c r="AI178" s="133"/>
      <c r="AJ178" s="308"/>
      <c r="AK178" s="308"/>
      <c r="AL178" s="308"/>
      <c r="AM178" s="308"/>
      <c r="AN178" s="308"/>
      <c r="AO178" s="120"/>
      <c r="AP178" s="120"/>
      <c r="AQ178" s="133"/>
      <c r="AR178" s="140"/>
      <c r="AS178" s="140"/>
      <c r="AT178" s="296"/>
      <c r="AU178" s="296"/>
      <c r="AV178" s="136"/>
      <c r="AW178" s="136"/>
      <c r="AX178" s="136"/>
      <c r="AY178" s="139"/>
      <c r="AZ178" s="139"/>
      <c r="BA178" s="135"/>
      <c r="BB178" s="135"/>
      <c r="BC178" s="138"/>
      <c r="BD178" s="138"/>
      <c r="BE178" s="138"/>
      <c r="BF178" s="138"/>
      <c r="BG178" s="137"/>
      <c r="BH178" s="137"/>
      <c r="BI178" s="296"/>
      <c r="BJ178" s="296"/>
      <c r="BK178" s="296"/>
      <c r="BL178" s="296"/>
      <c r="BM178" s="296"/>
      <c r="BN178" s="140"/>
      <c r="BO178" s="139"/>
      <c r="BP178" s="139"/>
      <c r="BQ178" s="139"/>
      <c r="BR178" s="139"/>
      <c r="BS178" s="139"/>
      <c r="BT178" s="139"/>
      <c r="BU178" s="131"/>
      <c r="BV178" s="131"/>
      <c r="BW178" s="139"/>
      <c r="BX178" s="139"/>
      <c r="BY178" s="118"/>
      <c r="BZ178" s="120"/>
      <c r="CA178" s="120"/>
      <c r="CB178" s="140"/>
      <c r="CC178" s="131"/>
      <c r="CD178" s="131"/>
      <c r="CE178" s="131"/>
      <c r="CF178" s="141"/>
      <c r="CG178" s="140"/>
      <c r="CH178" s="120"/>
      <c r="CI178" s="120"/>
      <c r="CJ178" s="140"/>
      <c r="CK178" s="130"/>
      <c r="CL178" s="130"/>
      <c r="CM178" s="130"/>
      <c r="CN178" s="130"/>
      <c r="CO178" s="117"/>
      <c r="CP178" s="118"/>
      <c r="CQ178" s="351"/>
      <c r="CR178" s="351"/>
      <c r="CS178" s="351"/>
      <c r="CT178" s="119"/>
      <c r="CU178" s="119"/>
      <c r="CV178" s="119"/>
      <c r="CW178" s="120"/>
      <c r="CX178" s="120"/>
      <c r="CY178" s="120"/>
      <c r="CZ178" s="120"/>
      <c r="DA178" s="121"/>
      <c r="DB178" s="121"/>
      <c r="DC178" s="120"/>
      <c r="DD178" s="120"/>
      <c r="DE178" s="120"/>
      <c r="DF178" s="120"/>
      <c r="DG178" s="337"/>
      <c r="DH178" s="337"/>
      <c r="DI178" s="337"/>
      <c r="DJ178" s="282"/>
      <c r="DK178" s="282"/>
      <c r="DL178" s="121"/>
      <c r="DM178" s="121"/>
      <c r="DN178" s="121"/>
      <c r="DO178" s="122"/>
      <c r="DP178" s="123"/>
      <c r="DQ178" s="124"/>
      <c r="DR178" s="125"/>
      <c r="DS178" s="120"/>
      <c r="DT178" s="120"/>
      <c r="DU178" s="126"/>
      <c r="DV178" s="127"/>
      <c r="DW178" s="120"/>
      <c r="DX178" s="120"/>
      <c r="DY178" s="126"/>
      <c r="DZ178" s="127"/>
      <c r="EA178" s="120"/>
      <c r="EB178" s="120"/>
      <c r="EC178" s="128"/>
      <c r="ED178" s="128"/>
      <c r="EE178" s="128"/>
      <c r="EF178" s="128"/>
      <c r="EG178" s="128"/>
      <c r="EH178" s="128"/>
      <c r="EI178" s="129"/>
      <c r="EJ178" s="129"/>
      <c r="EK178" s="129"/>
      <c r="EL178" s="127"/>
      <c r="EM178" s="120"/>
      <c r="EN178" s="120"/>
      <c r="EO178" s="129"/>
      <c r="EP178" s="129"/>
      <c r="EQ178" s="129"/>
      <c r="ER178" s="130"/>
      <c r="ES178" s="130"/>
      <c r="ET178" s="130"/>
      <c r="EU178" s="130"/>
      <c r="EV178" s="130"/>
      <c r="EW178" s="131"/>
      <c r="EX178" s="131"/>
      <c r="EY178" s="120"/>
      <c r="EZ178" s="120"/>
      <c r="FA178" s="127"/>
      <c r="FB178" s="117"/>
      <c r="FC178" s="132"/>
      <c r="FD178" s="132"/>
      <c r="FE178" s="120"/>
      <c r="FF178" s="120"/>
      <c r="FG178" s="123"/>
      <c r="FH178" s="123"/>
      <c r="FI178" s="134"/>
      <c r="FJ178" s="117"/>
      <c r="FK178" s="117"/>
      <c r="FL178" s="289"/>
      <c r="FM178" s="117"/>
      <c r="FN178" s="120"/>
      <c r="FO178" s="120"/>
      <c r="FP178" s="120"/>
      <c r="FQ178" s="120"/>
      <c r="FR178" s="142">
        <v>42193</v>
      </c>
      <c r="FS178" s="143">
        <v>39172</v>
      </c>
      <c r="FT178" s="14"/>
      <c r="FU178" s="14"/>
      <c r="FV178" s="14"/>
      <c r="FW178" s="14"/>
      <c r="FX178" s="14"/>
      <c r="FY178" s="14"/>
      <c r="FZ178" s="14"/>
      <c r="GA178" s="14"/>
      <c r="GB178" s="14"/>
    </row>
    <row r="179" spans="1:184" s="12" customFormat="1" ht="14.25">
      <c r="A179" s="314">
        <v>176</v>
      </c>
      <c r="B179" s="243" t="s">
        <v>225</v>
      </c>
      <c r="C179" s="252" t="s">
        <v>113</v>
      </c>
      <c r="D179" s="106">
        <v>36438</v>
      </c>
      <c r="E179" s="225">
        <v>829276311</v>
      </c>
      <c r="F179" s="354" t="s">
        <v>228</v>
      </c>
      <c r="G179" s="354" t="s">
        <v>7</v>
      </c>
      <c r="H179" s="110">
        <f>YEAR(FR179-D179)</f>
        <v>1915</v>
      </c>
      <c r="I179" s="111">
        <f>SUM(H179-1900)</f>
        <v>15</v>
      </c>
      <c r="J179" s="111">
        <f>IF(I179&gt;30,"",I179)</f>
        <v>15</v>
      </c>
      <c r="K179" s="110" t="e">
        <f>AVERAGE(L179:M179)</f>
        <v>#DIV/0!</v>
      </c>
      <c r="L179" s="112" t="e">
        <f>SUM(P179/O179)</f>
        <v>#DIV/0!</v>
      </c>
      <c r="M179" s="113" t="e">
        <f>AVERAGE(Q179:Z179)</f>
        <v>#NUM!</v>
      </c>
      <c r="N179" s="113" t="str">
        <f>IF(O179&lt;10,"No","Yes")</f>
        <v>No</v>
      </c>
      <c r="O179" s="114">
        <f>COUNT(AB179:FQ179)</f>
        <v>0</v>
      </c>
      <c r="P179" s="115">
        <f>SUM(AB179:FQ179)</f>
        <v>0</v>
      </c>
      <c r="Q179" s="113" t="e">
        <f>SMALL(AB179:FQ179,1)</f>
        <v>#NUM!</v>
      </c>
      <c r="R179" s="113" t="e">
        <f>SMALL(AB179:FQ179,2)</f>
        <v>#NUM!</v>
      </c>
      <c r="S179" s="113" t="e">
        <f>SMALL(AB179:FQ179,3)</f>
        <v>#NUM!</v>
      </c>
      <c r="T179" s="113" t="e">
        <f>SMALL(AB179:FQ179,4)</f>
        <v>#NUM!</v>
      </c>
      <c r="U179" s="113" t="e">
        <f>SMALL(AB179:FQ179,5)</f>
        <v>#NUM!</v>
      </c>
      <c r="V179" s="113" t="e">
        <f>SMALL(AB179:FQ179,6)</f>
        <v>#NUM!</v>
      </c>
      <c r="W179" s="113" t="e">
        <f>SMALL(AB179:FQ179,7)</f>
        <v>#NUM!</v>
      </c>
      <c r="X179" s="113" t="e">
        <f>SMALL(AB179:FQ179,8)</f>
        <v>#NUM!</v>
      </c>
      <c r="Y179" s="113" t="e">
        <f>SMALL(AB179:FQ179,9)</f>
        <v>#NUM!</v>
      </c>
      <c r="Z179" s="113" t="e">
        <f>SMALL(AB179:FQ179,10)</f>
        <v>#NUM!</v>
      </c>
      <c r="AA179" s="116">
        <f>SUM(O179/28)</f>
        <v>0</v>
      </c>
      <c r="AB179" s="116"/>
      <c r="AC179" s="227"/>
      <c r="AD179" s="308"/>
      <c r="AE179" s="308"/>
      <c r="AF179" s="308"/>
      <c r="AG179" s="308"/>
      <c r="AH179" s="200"/>
      <c r="AI179" s="200"/>
      <c r="AJ179" s="308"/>
      <c r="AK179" s="308"/>
      <c r="AL179" s="308"/>
      <c r="AM179" s="308"/>
      <c r="AN179" s="308"/>
      <c r="AO179" s="201"/>
      <c r="AP179" s="201"/>
      <c r="AQ179" s="200"/>
      <c r="AR179" s="227"/>
      <c r="AS179" s="227"/>
      <c r="AT179" s="296"/>
      <c r="AU179" s="296"/>
      <c r="AV179" s="136"/>
      <c r="AW179" s="136"/>
      <c r="AX179" s="136"/>
      <c r="AY179" s="139"/>
      <c r="AZ179" s="139"/>
      <c r="BA179" s="135"/>
      <c r="BB179" s="135"/>
      <c r="BC179" s="138"/>
      <c r="BD179" s="138"/>
      <c r="BE179" s="138"/>
      <c r="BF179" s="138"/>
      <c r="BG179" s="137"/>
      <c r="BH179" s="137"/>
      <c r="BI179" s="296"/>
      <c r="BJ179" s="296"/>
      <c r="BK179" s="296"/>
      <c r="BL179" s="296"/>
      <c r="BM179" s="296"/>
      <c r="BN179" s="227"/>
      <c r="BO179" s="139"/>
      <c r="BP179" s="139"/>
      <c r="BQ179" s="139"/>
      <c r="BR179" s="139"/>
      <c r="BS179" s="139"/>
      <c r="BT179" s="139"/>
      <c r="BU179" s="235"/>
      <c r="BV179" s="235"/>
      <c r="BW179" s="139"/>
      <c r="BX179" s="139"/>
      <c r="BY179" s="200"/>
      <c r="BZ179" s="201"/>
      <c r="CA179" s="201"/>
      <c r="CB179" s="227"/>
      <c r="CC179" s="235"/>
      <c r="CD179" s="235"/>
      <c r="CE179" s="235"/>
      <c r="CF179" s="237"/>
      <c r="CG179" s="227"/>
      <c r="CH179" s="201"/>
      <c r="CI179" s="201"/>
      <c r="CJ179" s="227"/>
      <c r="CK179" s="234"/>
      <c r="CL179" s="234"/>
      <c r="CM179" s="234"/>
      <c r="CN179" s="234"/>
      <c r="CO179" s="200"/>
      <c r="CP179" s="200"/>
      <c r="CQ179" s="235"/>
      <c r="CR179" s="235"/>
      <c r="CS179" s="235"/>
      <c r="CT179" s="226"/>
      <c r="CU179" s="226"/>
      <c r="CV179" s="226"/>
      <c r="CW179" s="201"/>
      <c r="CX179" s="201"/>
      <c r="CY179" s="201"/>
      <c r="CZ179" s="201"/>
      <c r="DA179" s="121"/>
      <c r="DB179" s="121"/>
      <c r="DC179" s="201"/>
      <c r="DD179" s="201"/>
      <c r="DE179" s="201"/>
      <c r="DF179" s="201"/>
      <c r="DG179" s="342"/>
      <c r="DH179" s="342"/>
      <c r="DI179" s="342"/>
      <c r="DJ179" s="231"/>
      <c r="DK179" s="231"/>
      <c r="DL179" s="121"/>
      <c r="DM179" s="121"/>
      <c r="DN179" s="121"/>
      <c r="DO179" s="229"/>
      <c r="DP179" s="230"/>
      <c r="DQ179" s="254"/>
      <c r="DR179" s="254"/>
      <c r="DS179" s="201"/>
      <c r="DT179" s="201"/>
      <c r="DU179" s="231"/>
      <c r="DV179" s="200"/>
      <c r="DW179" s="201"/>
      <c r="DX179" s="201"/>
      <c r="DY179" s="231"/>
      <c r="DZ179" s="200"/>
      <c r="EA179" s="201"/>
      <c r="EB179" s="201"/>
      <c r="EC179" s="232"/>
      <c r="ED179" s="232"/>
      <c r="EE179" s="232"/>
      <c r="EF179" s="232"/>
      <c r="EG179" s="232"/>
      <c r="EH179" s="232"/>
      <c r="EI179" s="233"/>
      <c r="EJ179" s="233"/>
      <c r="EK179" s="233"/>
      <c r="EL179" s="200"/>
      <c r="EM179" s="201"/>
      <c r="EN179" s="201"/>
      <c r="EO179" s="233"/>
      <c r="EP179" s="233"/>
      <c r="EQ179" s="233"/>
      <c r="ER179" s="234"/>
      <c r="ES179" s="234"/>
      <c r="ET179" s="234"/>
      <c r="EU179" s="234"/>
      <c r="EV179" s="234"/>
      <c r="EW179" s="235"/>
      <c r="EX179" s="235"/>
      <c r="EY179" s="201"/>
      <c r="EZ179" s="201"/>
      <c r="FA179" s="200"/>
      <c r="FB179" s="200"/>
      <c r="FC179" s="132"/>
      <c r="FD179" s="132"/>
      <c r="FE179" s="201"/>
      <c r="FF179" s="201"/>
      <c r="FG179" s="230"/>
      <c r="FH179" s="230"/>
      <c r="FI179" s="236"/>
      <c r="FJ179" s="200"/>
      <c r="FK179" s="200"/>
      <c r="FL179" s="292"/>
      <c r="FM179" s="200"/>
      <c r="FN179" s="201"/>
      <c r="FO179" s="201"/>
      <c r="FP179" s="201"/>
      <c r="FQ179" s="201"/>
      <c r="FR179" s="142">
        <v>42193</v>
      </c>
      <c r="FS179" s="143">
        <v>39172</v>
      </c>
      <c r="FT179" s="14"/>
      <c r="FU179" s="14"/>
      <c r="FV179" s="14"/>
      <c r="FW179" s="14"/>
      <c r="FX179" s="14"/>
      <c r="FY179" s="14"/>
      <c r="FZ179" s="14"/>
      <c r="GA179" s="14"/>
      <c r="GB179" s="14"/>
    </row>
    <row r="180" spans="1:175" ht="14.25">
      <c r="A180" s="314">
        <v>177</v>
      </c>
      <c r="B180" s="194" t="s">
        <v>73</v>
      </c>
      <c r="C180" s="195" t="s">
        <v>114</v>
      </c>
      <c r="D180" s="146">
        <v>36859</v>
      </c>
      <c r="E180" s="147" t="s">
        <v>85</v>
      </c>
      <c r="F180" s="240" t="s">
        <v>90</v>
      </c>
      <c r="G180" s="148" t="s">
        <v>37</v>
      </c>
      <c r="H180" s="110">
        <f>YEAR(FR180-D180)</f>
        <v>1914</v>
      </c>
      <c r="I180" s="111">
        <f>SUM(H180-1900)</f>
        <v>14</v>
      </c>
      <c r="J180" s="111">
        <f>IF(I180&gt;30,"",I180)</f>
        <v>14</v>
      </c>
      <c r="K180" s="110" t="e">
        <f>AVERAGE(L180:M180)</f>
        <v>#DIV/0!</v>
      </c>
      <c r="L180" s="112" t="e">
        <f>SUM(P180/O180)</f>
        <v>#DIV/0!</v>
      </c>
      <c r="M180" s="113" t="e">
        <f>AVERAGE(Q180:Z180)</f>
        <v>#NUM!</v>
      </c>
      <c r="N180" s="113" t="str">
        <f>IF(O180&lt;10,"No","Yes")</f>
        <v>No</v>
      </c>
      <c r="O180" s="114">
        <f>COUNT(AB180:FQ180)</f>
        <v>0</v>
      </c>
      <c r="P180" s="115">
        <f>SUM(AB180:FQ180)</f>
        <v>0</v>
      </c>
      <c r="Q180" s="113" t="e">
        <f>SMALL(AB180:FQ180,1)</f>
        <v>#NUM!</v>
      </c>
      <c r="R180" s="113" t="e">
        <f>SMALL(AB180:FQ180,2)</f>
        <v>#NUM!</v>
      </c>
      <c r="S180" s="113" t="e">
        <f>SMALL(AB180:FQ180,3)</f>
        <v>#NUM!</v>
      </c>
      <c r="T180" s="113" t="e">
        <f>SMALL(AB180:FQ180,4)</f>
        <v>#NUM!</v>
      </c>
      <c r="U180" s="113" t="e">
        <f>SMALL(AB180:FQ180,5)</f>
        <v>#NUM!</v>
      </c>
      <c r="V180" s="113" t="e">
        <f>SMALL(AB180:FQ180,6)</f>
        <v>#NUM!</v>
      </c>
      <c r="W180" s="113" t="e">
        <f>SMALL(AB180:FQ180,7)</f>
        <v>#NUM!</v>
      </c>
      <c r="X180" s="113" t="e">
        <f>SMALL(AB180:FQ180,8)</f>
        <v>#NUM!</v>
      </c>
      <c r="Y180" s="113" t="e">
        <f>SMALL(AB180:FQ180,9)</f>
        <v>#NUM!</v>
      </c>
      <c r="Z180" s="113" t="e">
        <f>SMALL(AB180:FQ180,10)</f>
        <v>#NUM!</v>
      </c>
      <c r="AA180" s="116">
        <f>SUM(O180/28)</f>
        <v>0</v>
      </c>
      <c r="AB180" s="116"/>
      <c r="AC180" s="182"/>
      <c r="AD180" s="308"/>
      <c r="AE180" s="308"/>
      <c r="AF180" s="308"/>
      <c r="AG180" s="308"/>
      <c r="AH180" s="179"/>
      <c r="AI180" s="179"/>
      <c r="AJ180" s="308"/>
      <c r="AK180" s="308"/>
      <c r="AL180" s="308"/>
      <c r="AM180" s="308"/>
      <c r="AN180" s="308"/>
      <c r="AO180" s="181"/>
      <c r="AP180" s="181"/>
      <c r="AQ180" s="179"/>
      <c r="AR180" s="182"/>
      <c r="AS180" s="182"/>
      <c r="AT180" s="296"/>
      <c r="AU180" s="296"/>
      <c r="AV180" s="136"/>
      <c r="AW180" s="136"/>
      <c r="AX180" s="136"/>
      <c r="AY180" s="139"/>
      <c r="AZ180" s="139"/>
      <c r="BA180" s="135"/>
      <c r="BB180" s="135"/>
      <c r="BC180" s="138"/>
      <c r="BD180" s="138"/>
      <c r="BE180" s="138"/>
      <c r="BF180" s="138"/>
      <c r="BG180" s="137"/>
      <c r="BH180" s="137"/>
      <c r="BI180" s="296"/>
      <c r="BJ180" s="296"/>
      <c r="BK180" s="296"/>
      <c r="BL180" s="296"/>
      <c r="BM180" s="296"/>
      <c r="BN180" s="182"/>
      <c r="BO180" s="139"/>
      <c r="BP180" s="139"/>
      <c r="BQ180" s="139"/>
      <c r="BR180" s="139"/>
      <c r="BS180" s="139"/>
      <c r="BT180" s="139"/>
      <c r="BU180" s="191"/>
      <c r="BV180" s="191"/>
      <c r="BW180" s="139"/>
      <c r="BX180" s="139"/>
      <c r="BY180" s="179"/>
      <c r="BZ180" s="181"/>
      <c r="CA180" s="181"/>
      <c r="CB180" s="182"/>
      <c r="CC180" s="191"/>
      <c r="CD180" s="191"/>
      <c r="CE180" s="191"/>
      <c r="CF180" s="193"/>
      <c r="CG180" s="182"/>
      <c r="CH180" s="181"/>
      <c r="CI180" s="181"/>
      <c r="CJ180" s="182"/>
      <c r="CK180" s="190"/>
      <c r="CL180" s="190"/>
      <c r="CM180" s="190"/>
      <c r="CN180" s="190"/>
      <c r="CO180" s="179"/>
      <c r="CP180" s="179"/>
      <c r="CQ180" s="191"/>
      <c r="CR180" s="191"/>
      <c r="CS180" s="191"/>
      <c r="CT180" s="180"/>
      <c r="CU180" s="180"/>
      <c r="CV180" s="180"/>
      <c r="CW180" s="181"/>
      <c r="CX180" s="181"/>
      <c r="CY180" s="181"/>
      <c r="CZ180" s="181"/>
      <c r="DA180" s="121"/>
      <c r="DB180" s="121"/>
      <c r="DC180" s="181"/>
      <c r="DD180" s="181"/>
      <c r="DE180" s="181"/>
      <c r="DF180" s="181"/>
      <c r="DG180" s="338"/>
      <c r="DH180" s="338"/>
      <c r="DI180" s="338"/>
      <c r="DJ180" s="187"/>
      <c r="DK180" s="187"/>
      <c r="DL180" s="121"/>
      <c r="DM180" s="121"/>
      <c r="DN180" s="121"/>
      <c r="DO180" s="183"/>
      <c r="DP180" s="184"/>
      <c r="DQ180" s="185"/>
      <c r="DR180" s="186"/>
      <c r="DS180" s="181"/>
      <c r="DT180" s="181"/>
      <c r="DU180" s="187"/>
      <c r="DV180" s="179"/>
      <c r="DW180" s="181"/>
      <c r="DX180" s="181"/>
      <c r="DY180" s="187"/>
      <c r="DZ180" s="179"/>
      <c r="EA180" s="181"/>
      <c r="EB180" s="181"/>
      <c r="EC180" s="188"/>
      <c r="ED180" s="188"/>
      <c r="EE180" s="188"/>
      <c r="EF180" s="188"/>
      <c r="EG180" s="188"/>
      <c r="EH180" s="188"/>
      <c r="EI180" s="189"/>
      <c r="EJ180" s="189"/>
      <c r="EK180" s="189"/>
      <c r="EL180" s="179"/>
      <c r="EM180" s="181"/>
      <c r="EN180" s="181"/>
      <c r="EO180" s="189"/>
      <c r="EP180" s="189"/>
      <c r="EQ180" s="189"/>
      <c r="ER180" s="190"/>
      <c r="ES180" s="190"/>
      <c r="ET180" s="190"/>
      <c r="EU180" s="190"/>
      <c r="EV180" s="190"/>
      <c r="EW180" s="191"/>
      <c r="EX180" s="191"/>
      <c r="EY180" s="181"/>
      <c r="EZ180" s="181"/>
      <c r="FA180" s="179"/>
      <c r="FB180" s="179"/>
      <c r="FC180" s="132"/>
      <c r="FD180" s="132"/>
      <c r="FE180" s="181"/>
      <c r="FF180" s="181"/>
      <c r="FG180" s="184"/>
      <c r="FH180" s="184"/>
      <c r="FI180" s="192"/>
      <c r="FJ180" s="179"/>
      <c r="FK180" s="179"/>
      <c r="FL180" s="291"/>
      <c r="FM180" s="179"/>
      <c r="FN180" s="181"/>
      <c r="FO180" s="181"/>
      <c r="FP180" s="181"/>
      <c r="FQ180" s="181"/>
      <c r="FR180" s="142">
        <v>42193</v>
      </c>
      <c r="FS180" s="143">
        <v>39172</v>
      </c>
    </row>
    <row r="181" spans="1:175" ht="14.25">
      <c r="A181" s="314">
        <v>178</v>
      </c>
      <c r="B181" s="218" t="s">
        <v>157</v>
      </c>
      <c r="C181" s="219" t="s">
        <v>117</v>
      </c>
      <c r="D181" s="106">
        <v>37781</v>
      </c>
      <c r="E181" s="107"/>
      <c r="F181" s="241"/>
      <c r="G181" s="173"/>
      <c r="H181" s="110">
        <f>YEAR(FR181-D181)</f>
        <v>1912</v>
      </c>
      <c r="I181" s="111">
        <f>SUM(H181-1900)</f>
        <v>12</v>
      </c>
      <c r="J181" s="111">
        <f>IF(I181&gt;30,"",I181)</f>
        <v>12</v>
      </c>
      <c r="K181" s="110" t="e">
        <f>AVERAGE(L181:M181)</f>
        <v>#DIV/0!</v>
      </c>
      <c r="L181" s="112" t="e">
        <f>SUM(P181/O181)</f>
        <v>#DIV/0!</v>
      </c>
      <c r="M181" s="113" t="e">
        <f>AVERAGE(Q181:V181)</f>
        <v>#NUM!</v>
      </c>
      <c r="N181" s="113" t="str">
        <f>IF(O181&lt;6,"No","Yes")</f>
        <v>No</v>
      </c>
      <c r="O181" s="114">
        <f>COUNT(AB181:FQ181)</f>
        <v>0</v>
      </c>
      <c r="P181" s="115">
        <f>SUM(AB181:FQ181)</f>
        <v>0</v>
      </c>
      <c r="Q181" s="113" t="e">
        <f>SMALL(AB181:FQ181,1)</f>
        <v>#NUM!</v>
      </c>
      <c r="R181" s="113" t="e">
        <f>SMALL(AB181:FQ181,2)</f>
        <v>#NUM!</v>
      </c>
      <c r="S181" s="113" t="e">
        <f>SMALL(AB181:FQ181,3)</f>
        <v>#NUM!</v>
      </c>
      <c r="T181" s="113" t="e">
        <f>SMALL(AB181:FQ181,4)</f>
        <v>#NUM!</v>
      </c>
      <c r="U181" s="113" t="e">
        <f>SMALL(AB181:FQ181,5)</f>
        <v>#NUM!</v>
      </c>
      <c r="V181" s="113" t="e">
        <f>SMALL(AB181:FQ181,6)</f>
        <v>#NUM!</v>
      </c>
      <c r="W181" s="113" t="e">
        <f>SMALL(AB181:FQ181,7)</f>
        <v>#NUM!</v>
      </c>
      <c r="X181" s="113" t="e">
        <f>SMALL(AB181:FQ181,8)</f>
        <v>#NUM!</v>
      </c>
      <c r="Y181" s="113" t="e">
        <f>SMALL(AB181:FQ181,9)</f>
        <v>#NUM!</v>
      </c>
      <c r="Z181" s="113" t="e">
        <f>SMALL(AB181:FQ181,10)</f>
        <v>#NUM!</v>
      </c>
      <c r="AA181" s="116">
        <f>SUM(O181/28)</f>
        <v>0</v>
      </c>
      <c r="AB181" s="116"/>
      <c r="AC181" s="140"/>
      <c r="AD181" s="308"/>
      <c r="AE181" s="308"/>
      <c r="AF181" s="308"/>
      <c r="AG181" s="308"/>
      <c r="AH181" s="117"/>
      <c r="AI181" s="133"/>
      <c r="AJ181" s="308"/>
      <c r="AK181" s="308"/>
      <c r="AL181" s="308"/>
      <c r="AM181" s="308"/>
      <c r="AN181" s="308"/>
      <c r="AO181" s="120"/>
      <c r="AP181" s="120"/>
      <c r="AQ181" s="133"/>
      <c r="AR181" s="140"/>
      <c r="AS181" s="140"/>
      <c r="AT181" s="296"/>
      <c r="AU181" s="296"/>
      <c r="AV181" s="136"/>
      <c r="AW181" s="136"/>
      <c r="AX181" s="136"/>
      <c r="AY181" s="139"/>
      <c r="AZ181" s="139"/>
      <c r="BA181" s="135"/>
      <c r="BB181" s="135"/>
      <c r="BC181" s="138"/>
      <c r="BD181" s="138"/>
      <c r="BE181" s="138"/>
      <c r="BF181" s="138"/>
      <c r="BG181" s="137"/>
      <c r="BH181" s="137"/>
      <c r="BI181" s="296"/>
      <c r="BJ181" s="296"/>
      <c r="BK181" s="296"/>
      <c r="BL181" s="296"/>
      <c r="BM181" s="296"/>
      <c r="BN181" s="140"/>
      <c r="BO181" s="139"/>
      <c r="BP181" s="139"/>
      <c r="BQ181" s="139"/>
      <c r="BR181" s="139"/>
      <c r="BS181" s="139"/>
      <c r="BT181" s="139"/>
      <c r="BU181" s="131"/>
      <c r="BV181" s="131"/>
      <c r="BW181" s="139"/>
      <c r="BX181" s="139"/>
      <c r="BY181" s="118"/>
      <c r="BZ181" s="120"/>
      <c r="CA181" s="120"/>
      <c r="CB181" s="140"/>
      <c r="CC181" s="131"/>
      <c r="CD181" s="131"/>
      <c r="CE181" s="131"/>
      <c r="CF181" s="141"/>
      <c r="CG181" s="140"/>
      <c r="CH181" s="120"/>
      <c r="CI181" s="120"/>
      <c r="CJ181" s="140"/>
      <c r="CK181" s="130"/>
      <c r="CL181" s="130"/>
      <c r="CM181" s="130"/>
      <c r="CN181" s="130"/>
      <c r="CO181" s="117"/>
      <c r="CP181" s="118"/>
      <c r="CQ181" s="351"/>
      <c r="CR181" s="351"/>
      <c r="CS181" s="351"/>
      <c r="CT181" s="119"/>
      <c r="CU181" s="119"/>
      <c r="CV181" s="119"/>
      <c r="CW181" s="120"/>
      <c r="CX181" s="120"/>
      <c r="CY181" s="120"/>
      <c r="CZ181" s="120"/>
      <c r="DA181" s="121"/>
      <c r="DB181" s="121"/>
      <c r="DC181" s="120"/>
      <c r="DD181" s="120"/>
      <c r="DE181" s="120"/>
      <c r="DF181" s="120"/>
      <c r="DG181" s="337"/>
      <c r="DH181" s="337"/>
      <c r="DI181" s="337"/>
      <c r="DJ181" s="282"/>
      <c r="DK181" s="282"/>
      <c r="DL181" s="121"/>
      <c r="DM181" s="121"/>
      <c r="DN181" s="121"/>
      <c r="DO181" s="122"/>
      <c r="DP181" s="123"/>
      <c r="DQ181" s="124"/>
      <c r="DR181" s="125"/>
      <c r="DS181" s="120"/>
      <c r="DT181" s="120"/>
      <c r="DU181" s="126"/>
      <c r="DV181" s="127"/>
      <c r="DW181" s="120"/>
      <c r="DX181" s="120"/>
      <c r="DY181" s="126"/>
      <c r="DZ181" s="127"/>
      <c r="EA181" s="120"/>
      <c r="EB181" s="120"/>
      <c r="EC181" s="128"/>
      <c r="ED181" s="128"/>
      <c r="EE181" s="128"/>
      <c r="EF181" s="128"/>
      <c r="EG181" s="128"/>
      <c r="EH181" s="128"/>
      <c r="EI181" s="129"/>
      <c r="EJ181" s="129"/>
      <c r="EK181" s="129"/>
      <c r="EL181" s="127"/>
      <c r="EM181" s="120"/>
      <c r="EN181" s="120"/>
      <c r="EO181" s="129"/>
      <c r="EP181" s="129"/>
      <c r="EQ181" s="129"/>
      <c r="ER181" s="130"/>
      <c r="ES181" s="130"/>
      <c r="ET181" s="130"/>
      <c r="EU181" s="130"/>
      <c r="EV181" s="130"/>
      <c r="EW181" s="131"/>
      <c r="EX181" s="131"/>
      <c r="EY181" s="120"/>
      <c r="EZ181" s="120"/>
      <c r="FA181" s="127"/>
      <c r="FB181" s="117"/>
      <c r="FC181" s="132"/>
      <c r="FD181" s="132"/>
      <c r="FE181" s="120"/>
      <c r="FF181" s="120"/>
      <c r="FG181" s="123"/>
      <c r="FH181" s="123"/>
      <c r="FI181" s="134"/>
      <c r="FJ181" s="117"/>
      <c r="FK181" s="117"/>
      <c r="FL181" s="289"/>
      <c r="FM181" s="117"/>
      <c r="FN181" s="120"/>
      <c r="FO181" s="120"/>
      <c r="FP181" s="120"/>
      <c r="FQ181" s="120"/>
      <c r="FR181" s="142">
        <v>42193</v>
      </c>
      <c r="FS181" s="143">
        <v>39172</v>
      </c>
    </row>
    <row r="182" spans="1:175" ht="12.75" customHeight="1">
      <c r="A182" s="314">
        <v>179</v>
      </c>
      <c r="B182" s="218" t="s">
        <v>505</v>
      </c>
      <c r="C182" s="219" t="s">
        <v>118</v>
      </c>
      <c r="D182" s="106">
        <v>37773</v>
      </c>
      <c r="E182" s="107" t="s">
        <v>506</v>
      </c>
      <c r="F182" s="357" t="s">
        <v>507</v>
      </c>
      <c r="G182" s="176" t="s">
        <v>6</v>
      </c>
      <c r="H182" s="110">
        <f>YEAR(FR182-D182)</f>
        <v>1912</v>
      </c>
      <c r="I182" s="111">
        <f>SUM(H182-1900)</f>
        <v>12</v>
      </c>
      <c r="J182" s="111">
        <f>IF(I182&gt;30,"",I182)</f>
        <v>12</v>
      </c>
      <c r="K182" s="110" t="e">
        <f>AVERAGE(L182:M182)</f>
        <v>#DIV/0!</v>
      </c>
      <c r="L182" s="112" t="e">
        <f>SUM(P182/O182)</f>
        <v>#DIV/0!</v>
      </c>
      <c r="M182" s="113" t="e">
        <f>AVERAGE(Q182:V182)</f>
        <v>#NUM!</v>
      </c>
      <c r="N182" s="113" t="str">
        <f>IF(O182&lt;6,"No","Yes")</f>
        <v>No</v>
      </c>
      <c r="O182" s="114">
        <f>COUNT(AB182:FQ182)</f>
        <v>0</v>
      </c>
      <c r="P182" s="115">
        <f>SUM(AB182:FQ182)</f>
        <v>0</v>
      </c>
      <c r="Q182" s="113" t="e">
        <f>SMALL(AB182:FQ182,1)</f>
        <v>#NUM!</v>
      </c>
      <c r="R182" s="113" t="e">
        <f>SMALL(AB182:FQ182,2)</f>
        <v>#NUM!</v>
      </c>
      <c r="S182" s="113" t="e">
        <f>SMALL(AB182:FQ182,3)</f>
        <v>#NUM!</v>
      </c>
      <c r="T182" s="113" t="e">
        <f>SMALL(AB182:FQ182,4)</f>
        <v>#NUM!</v>
      </c>
      <c r="U182" s="113" t="e">
        <f>SMALL(AB182:FQ182,5)</f>
        <v>#NUM!</v>
      </c>
      <c r="V182" s="113" t="e">
        <f>SMALL(AB182:FQ182,6)</f>
        <v>#NUM!</v>
      </c>
      <c r="W182" s="113" t="e">
        <f>SMALL(AB182:FQ182,7)</f>
        <v>#NUM!</v>
      </c>
      <c r="X182" s="113" t="e">
        <f>SMALL(AB182:FQ182,8)</f>
        <v>#NUM!</v>
      </c>
      <c r="Y182" s="113" t="e">
        <f>SMALL(AB182:FQ182,9)</f>
        <v>#NUM!</v>
      </c>
      <c r="Z182" s="113" t="e">
        <f>SMALL(AB182:FQ182,10)</f>
        <v>#NUM!</v>
      </c>
      <c r="AA182" s="116">
        <f>SUM(O182/28)</f>
        <v>0</v>
      </c>
      <c r="AB182" s="116"/>
      <c r="AC182" s="140"/>
      <c r="AD182" s="308"/>
      <c r="AE182" s="308"/>
      <c r="AF182" s="308"/>
      <c r="AG182" s="308"/>
      <c r="AH182" s="117"/>
      <c r="AI182" s="133"/>
      <c r="AJ182" s="308"/>
      <c r="AK182" s="308"/>
      <c r="AL182" s="308"/>
      <c r="AM182" s="308"/>
      <c r="AN182" s="308"/>
      <c r="AO182" s="120"/>
      <c r="AP182" s="120"/>
      <c r="AQ182" s="133"/>
      <c r="AR182" s="140"/>
      <c r="AS182" s="140"/>
      <c r="AT182" s="296"/>
      <c r="AU182" s="296"/>
      <c r="AV182" s="136"/>
      <c r="AW182" s="136"/>
      <c r="AX182" s="136"/>
      <c r="AY182" s="139"/>
      <c r="AZ182" s="139"/>
      <c r="BA182" s="135"/>
      <c r="BB182" s="135"/>
      <c r="BC182" s="138"/>
      <c r="BD182" s="138"/>
      <c r="BE182" s="138"/>
      <c r="BF182" s="138"/>
      <c r="BG182" s="137"/>
      <c r="BH182" s="137"/>
      <c r="BI182" s="296"/>
      <c r="BJ182" s="296"/>
      <c r="BK182" s="296"/>
      <c r="BL182" s="296"/>
      <c r="BM182" s="296"/>
      <c r="BN182" s="140"/>
      <c r="BO182" s="139"/>
      <c r="BP182" s="139"/>
      <c r="BQ182" s="139"/>
      <c r="BR182" s="139"/>
      <c r="BS182" s="139"/>
      <c r="BT182" s="139"/>
      <c r="BU182" s="131"/>
      <c r="BV182" s="131"/>
      <c r="BW182" s="139"/>
      <c r="BX182" s="139"/>
      <c r="BY182" s="118"/>
      <c r="BZ182" s="120"/>
      <c r="CA182" s="120"/>
      <c r="CB182" s="140"/>
      <c r="CC182" s="131"/>
      <c r="CD182" s="131"/>
      <c r="CE182" s="131"/>
      <c r="CF182" s="141"/>
      <c r="CG182" s="140"/>
      <c r="CH182" s="120"/>
      <c r="CI182" s="120"/>
      <c r="CJ182" s="140"/>
      <c r="CK182" s="130"/>
      <c r="CL182" s="130"/>
      <c r="CM182" s="130"/>
      <c r="CN182" s="130"/>
      <c r="CO182" s="117"/>
      <c r="CP182" s="118"/>
      <c r="CQ182" s="351"/>
      <c r="CR182" s="351"/>
      <c r="CS182" s="351"/>
      <c r="CT182" s="119"/>
      <c r="CU182" s="119"/>
      <c r="CV182" s="119"/>
      <c r="CW182" s="120"/>
      <c r="CX182" s="120"/>
      <c r="CY182" s="120"/>
      <c r="CZ182" s="120"/>
      <c r="DA182" s="121"/>
      <c r="DB182" s="121"/>
      <c r="DC182" s="120"/>
      <c r="DD182" s="120"/>
      <c r="DE182" s="120"/>
      <c r="DF182" s="120"/>
      <c r="DG182" s="337"/>
      <c r="DH182" s="337"/>
      <c r="DI182" s="337"/>
      <c r="DJ182" s="282"/>
      <c r="DK182" s="282"/>
      <c r="DL182" s="121"/>
      <c r="DM182" s="121"/>
      <c r="DN182" s="121"/>
      <c r="DO182" s="122"/>
      <c r="DP182" s="123"/>
      <c r="DQ182" s="124"/>
      <c r="DR182" s="125"/>
      <c r="DS182" s="120"/>
      <c r="DT182" s="120"/>
      <c r="DU182" s="126"/>
      <c r="DV182" s="127"/>
      <c r="DW182" s="120"/>
      <c r="DX182" s="120"/>
      <c r="DY182" s="126"/>
      <c r="DZ182" s="127"/>
      <c r="EA182" s="120"/>
      <c r="EB182" s="120"/>
      <c r="EC182" s="128"/>
      <c r="ED182" s="128"/>
      <c r="EE182" s="128"/>
      <c r="EF182" s="128"/>
      <c r="EG182" s="128"/>
      <c r="EH182" s="128"/>
      <c r="EI182" s="129"/>
      <c r="EJ182" s="129"/>
      <c r="EK182" s="129"/>
      <c r="EL182" s="127"/>
      <c r="EM182" s="120"/>
      <c r="EN182" s="120"/>
      <c r="EO182" s="129"/>
      <c r="EP182" s="129"/>
      <c r="EQ182" s="129"/>
      <c r="ER182" s="130"/>
      <c r="ES182" s="130"/>
      <c r="ET182" s="130"/>
      <c r="EU182" s="130"/>
      <c r="EV182" s="130"/>
      <c r="EW182" s="131"/>
      <c r="EX182" s="131"/>
      <c r="EY182" s="120"/>
      <c r="EZ182" s="120"/>
      <c r="FA182" s="127"/>
      <c r="FB182" s="117"/>
      <c r="FC182" s="132"/>
      <c r="FD182" s="132"/>
      <c r="FE182" s="120"/>
      <c r="FF182" s="120"/>
      <c r="FG182" s="123"/>
      <c r="FH182" s="123"/>
      <c r="FI182" s="134"/>
      <c r="FJ182" s="117"/>
      <c r="FK182" s="117"/>
      <c r="FL182" s="289"/>
      <c r="FM182" s="117"/>
      <c r="FN182" s="120"/>
      <c r="FO182" s="120"/>
      <c r="FP182" s="120"/>
      <c r="FQ182" s="120"/>
      <c r="FR182" s="142">
        <v>42193</v>
      </c>
      <c r="FS182" s="143">
        <v>39172</v>
      </c>
    </row>
    <row r="183" spans="1:173" ht="12.75">
      <c r="A183" s="23"/>
      <c r="B183" s="23"/>
      <c r="C183" s="23"/>
      <c r="D183" s="23"/>
      <c r="E183" s="34"/>
      <c r="F183" s="26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6"/>
      <c r="AB183" s="26"/>
      <c r="AC183" s="23"/>
      <c r="AD183" s="309"/>
      <c r="AE183" s="309"/>
      <c r="AF183" s="309"/>
      <c r="AG183" s="309"/>
      <c r="AH183" s="26"/>
      <c r="AI183" s="26"/>
      <c r="AJ183" s="309"/>
      <c r="AK183" s="309"/>
      <c r="AL183" s="309"/>
      <c r="AM183" s="309"/>
      <c r="AN183" s="309"/>
      <c r="AO183" s="23"/>
      <c r="AP183" s="26"/>
      <c r="AQ183" s="26"/>
      <c r="AR183" s="23"/>
      <c r="AS183" s="23"/>
      <c r="AT183" s="23"/>
      <c r="AU183" s="23"/>
      <c r="AV183" s="23"/>
      <c r="AW183" s="23"/>
      <c r="AX183" s="26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6"/>
      <c r="BV183" s="26"/>
      <c r="BW183" s="23"/>
      <c r="BX183" s="23"/>
      <c r="BY183" s="26"/>
      <c r="BZ183" s="26"/>
      <c r="CA183" s="26"/>
      <c r="CB183" s="23"/>
      <c r="CC183" s="26"/>
      <c r="CD183" s="26"/>
      <c r="CE183" s="26"/>
      <c r="CF183" s="23"/>
      <c r="CG183" s="23"/>
      <c r="CH183" s="26"/>
      <c r="CI183" s="70"/>
      <c r="CJ183" s="23"/>
      <c r="CK183" s="70"/>
      <c r="CL183" s="70"/>
      <c r="CM183" s="70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70"/>
      <c r="CY183" s="70"/>
      <c r="CZ183" s="70"/>
      <c r="DA183" s="26"/>
      <c r="DB183" s="26"/>
      <c r="DC183" s="26"/>
      <c r="DD183" s="26"/>
      <c r="DE183" s="26"/>
      <c r="DF183" s="26"/>
      <c r="DG183" s="26"/>
      <c r="DH183" s="26"/>
      <c r="DI183" s="26"/>
      <c r="DJ183" s="23"/>
      <c r="DK183" s="23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6"/>
      <c r="FA183" s="26"/>
      <c r="FB183" s="26"/>
      <c r="FC183" s="23"/>
      <c r="FD183" s="23"/>
      <c r="FE183" s="23"/>
      <c r="FF183" s="26"/>
      <c r="FG183" s="26"/>
      <c r="FH183" s="23"/>
      <c r="FI183" s="26"/>
      <c r="FJ183" s="26"/>
      <c r="FK183" s="26"/>
      <c r="FL183" s="23"/>
      <c r="FM183" s="26"/>
      <c r="FN183" s="26"/>
      <c r="FO183" s="26"/>
      <c r="FP183" s="26"/>
      <c r="FQ183" s="26"/>
    </row>
    <row r="184" spans="1:173" ht="12.75">
      <c r="A184" s="23"/>
      <c r="B184" s="23"/>
      <c r="C184" s="23"/>
      <c r="D184" s="23"/>
      <c r="E184" s="34"/>
      <c r="F184" s="26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6"/>
      <c r="AB184" s="26"/>
      <c r="AC184" s="23"/>
      <c r="AD184" s="309"/>
      <c r="AE184" s="309"/>
      <c r="AF184" s="309"/>
      <c r="AG184" s="309"/>
      <c r="AH184" s="26"/>
      <c r="AI184" s="26"/>
      <c r="AJ184" s="309"/>
      <c r="AK184" s="309"/>
      <c r="AL184" s="309"/>
      <c r="AM184" s="309"/>
      <c r="AN184" s="309"/>
      <c r="AO184" s="23"/>
      <c r="AP184" s="26"/>
      <c r="AQ184" s="26"/>
      <c r="AR184" s="23"/>
      <c r="AS184" s="23"/>
      <c r="AT184" s="23"/>
      <c r="AU184" s="23"/>
      <c r="AV184" s="23"/>
      <c r="AW184" s="23"/>
      <c r="AX184" s="26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6"/>
      <c r="BV184" s="26"/>
      <c r="BW184" s="23"/>
      <c r="BX184" s="23"/>
      <c r="BY184" s="26"/>
      <c r="BZ184" s="26"/>
      <c r="CA184" s="26"/>
      <c r="CB184" s="23"/>
      <c r="CC184" s="26"/>
      <c r="CD184" s="26"/>
      <c r="CE184" s="26"/>
      <c r="CF184" s="23"/>
      <c r="CG184" s="23"/>
      <c r="CH184" s="26"/>
      <c r="CI184" s="70"/>
      <c r="CJ184" s="23"/>
      <c r="CK184" s="70"/>
      <c r="CL184" s="70"/>
      <c r="CM184" s="70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70"/>
      <c r="CY184" s="70"/>
      <c r="CZ184" s="70"/>
      <c r="DA184" s="26"/>
      <c r="DB184" s="26"/>
      <c r="DC184" s="26"/>
      <c r="DD184" s="26"/>
      <c r="DE184" s="26"/>
      <c r="DF184" s="26"/>
      <c r="DG184" s="26"/>
      <c r="DH184" s="26"/>
      <c r="DI184" s="26"/>
      <c r="DJ184" s="23"/>
      <c r="DK184" s="23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6"/>
      <c r="FA184" s="26"/>
      <c r="FB184" s="26"/>
      <c r="FC184" s="23"/>
      <c r="FD184" s="23"/>
      <c r="FE184" s="23"/>
      <c r="FF184" s="26"/>
      <c r="FG184" s="26"/>
      <c r="FH184" s="23"/>
      <c r="FI184" s="26"/>
      <c r="FJ184" s="26"/>
      <c r="FK184" s="26"/>
      <c r="FL184" s="23"/>
      <c r="FM184" s="26"/>
      <c r="FN184" s="26"/>
      <c r="FO184" s="26"/>
      <c r="FP184" s="26"/>
      <c r="FQ184" s="26"/>
    </row>
    <row r="185" spans="1:173" ht="12.75">
      <c r="A185" s="23"/>
      <c r="B185" s="23"/>
      <c r="C185" s="23"/>
      <c r="D185" s="23"/>
      <c r="E185" s="34"/>
      <c r="F185" s="26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6"/>
      <c r="AB185" s="26"/>
      <c r="AC185" s="23"/>
      <c r="AD185" s="309"/>
      <c r="AE185" s="309"/>
      <c r="AF185" s="309"/>
      <c r="AG185" s="309"/>
      <c r="AH185" s="26"/>
      <c r="AI185" s="26"/>
      <c r="AJ185" s="309"/>
      <c r="AK185" s="309"/>
      <c r="AL185" s="309"/>
      <c r="AM185" s="309"/>
      <c r="AN185" s="309"/>
      <c r="AO185" s="23"/>
      <c r="AP185" s="26"/>
      <c r="AQ185" s="26"/>
      <c r="AR185" s="23"/>
      <c r="AS185" s="23"/>
      <c r="AT185" s="23"/>
      <c r="AU185" s="23"/>
      <c r="AV185" s="23"/>
      <c r="AW185" s="23"/>
      <c r="AX185" s="26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6"/>
      <c r="BV185" s="26"/>
      <c r="BW185" s="23"/>
      <c r="BX185" s="23"/>
      <c r="BY185" s="26"/>
      <c r="BZ185" s="26"/>
      <c r="CA185" s="26"/>
      <c r="CB185" s="23"/>
      <c r="CC185" s="26"/>
      <c r="CD185" s="26"/>
      <c r="CE185" s="26"/>
      <c r="CF185" s="23"/>
      <c r="CG185" s="23"/>
      <c r="CH185" s="26"/>
      <c r="CI185" s="70"/>
      <c r="CJ185" s="23"/>
      <c r="CK185" s="70"/>
      <c r="CL185" s="70"/>
      <c r="CM185" s="70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70"/>
      <c r="CY185" s="70"/>
      <c r="CZ185" s="70"/>
      <c r="DA185" s="26"/>
      <c r="DB185" s="26"/>
      <c r="DC185" s="26"/>
      <c r="DD185" s="26"/>
      <c r="DE185" s="26"/>
      <c r="DF185" s="26"/>
      <c r="DG185" s="26"/>
      <c r="DH185" s="26"/>
      <c r="DI185" s="26"/>
      <c r="DJ185" s="23"/>
      <c r="DK185" s="23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6"/>
      <c r="FA185" s="26"/>
      <c r="FB185" s="26"/>
      <c r="FC185" s="23"/>
      <c r="FD185" s="23"/>
      <c r="FE185" s="23"/>
      <c r="FF185" s="26"/>
      <c r="FG185" s="26"/>
      <c r="FH185" s="23"/>
      <c r="FI185" s="26"/>
      <c r="FJ185" s="26"/>
      <c r="FK185" s="26"/>
      <c r="FL185" s="23"/>
      <c r="FM185" s="26"/>
      <c r="FN185" s="26"/>
      <c r="FO185" s="26"/>
      <c r="FP185" s="26"/>
      <c r="FQ185" s="26"/>
    </row>
    <row r="186" spans="1:173" ht="12.75">
      <c r="A186" s="23"/>
      <c r="B186" s="23"/>
      <c r="C186" s="23"/>
      <c r="D186" s="23"/>
      <c r="E186" s="34"/>
      <c r="F186" s="26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6"/>
      <c r="AB186" s="26"/>
      <c r="AC186" s="23"/>
      <c r="AD186" s="309"/>
      <c r="AE186" s="309"/>
      <c r="AF186" s="309"/>
      <c r="AG186" s="309"/>
      <c r="AH186" s="26"/>
      <c r="AI186" s="26"/>
      <c r="AJ186" s="309"/>
      <c r="AK186" s="309"/>
      <c r="AL186" s="309"/>
      <c r="AM186" s="309"/>
      <c r="AN186" s="309"/>
      <c r="AO186" s="23"/>
      <c r="AP186" s="26"/>
      <c r="AQ186" s="26"/>
      <c r="AR186" s="23"/>
      <c r="AS186" s="23"/>
      <c r="AT186" s="23"/>
      <c r="AU186" s="23"/>
      <c r="AV186" s="23"/>
      <c r="AW186" s="23"/>
      <c r="AX186" s="26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6"/>
      <c r="BV186" s="26"/>
      <c r="BW186" s="23"/>
      <c r="BX186" s="23"/>
      <c r="BY186" s="26"/>
      <c r="BZ186" s="26"/>
      <c r="CA186" s="26"/>
      <c r="CB186" s="23"/>
      <c r="CC186" s="26"/>
      <c r="CD186" s="26"/>
      <c r="CE186" s="26"/>
      <c r="CF186" s="23"/>
      <c r="CG186" s="23"/>
      <c r="CH186" s="26"/>
      <c r="CI186" s="70"/>
      <c r="CJ186" s="23"/>
      <c r="CK186" s="70"/>
      <c r="CL186" s="70"/>
      <c r="CM186" s="70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70"/>
      <c r="CY186" s="70"/>
      <c r="CZ186" s="70"/>
      <c r="DA186" s="26"/>
      <c r="DB186" s="26"/>
      <c r="DC186" s="26"/>
      <c r="DD186" s="26"/>
      <c r="DE186" s="26"/>
      <c r="DF186" s="26"/>
      <c r="DG186" s="26"/>
      <c r="DH186" s="26"/>
      <c r="DI186" s="26"/>
      <c r="DJ186" s="23"/>
      <c r="DK186" s="23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6"/>
      <c r="FA186" s="26"/>
      <c r="FB186" s="26"/>
      <c r="FC186" s="23"/>
      <c r="FD186" s="23"/>
      <c r="FE186" s="23"/>
      <c r="FF186" s="26"/>
      <c r="FG186" s="26"/>
      <c r="FH186" s="23"/>
      <c r="FI186" s="26"/>
      <c r="FJ186" s="26"/>
      <c r="FK186" s="26"/>
      <c r="FL186" s="23"/>
      <c r="FM186" s="26"/>
      <c r="FN186" s="26"/>
      <c r="FO186" s="26"/>
      <c r="FP186" s="26"/>
      <c r="FQ186" s="26"/>
    </row>
    <row r="187" spans="1:173" ht="12.75">
      <c r="A187" s="23"/>
      <c r="B187" s="23"/>
      <c r="C187" s="23"/>
      <c r="D187" s="23"/>
      <c r="E187" s="34"/>
      <c r="F187" s="26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6"/>
      <c r="AB187" s="26"/>
      <c r="AC187" s="23"/>
      <c r="AD187" s="309"/>
      <c r="AE187" s="309"/>
      <c r="AF187" s="309"/>
      <c r="AG187" s="309"/>
      <c r="AH187" s="26"/>
      <c r="AI187" s="26"/>
      <c r="AJ187" s="309"/>
      <c r="AK187" s="309"/>
      <c r="AL187" s="309"/>
      <c r="AM187" s="309"/>
      <c r="AN187" s="309"/>
      <c r="AO187" s="23"/>
      <c r="AP187" s="26"/>
      <c r="AQ187" s="26"/>
      <c r="AR187" s="23"/>
      <c r="AS187" s="23"/>
      <c r="AT187" s="23"/>
      <c r="AU187" s="23"/>
      <c r="AV187" s="23"/>
      <c r="AW187" s="23"/>
      <c r="AX187" s="26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6"/>
      <c r="BV187" s="26"/>
      <c r="BW187" s="23"/>
      <c r="BX187" s="23"/>
      <c r="BY187" s="26"/>
      <c r="BZ187" s="26"/>
      <c r="CA187" s="26"/>
      <c r="CB187" s="23"/>
      <c r="CC187" s="26"/>
      <c r="CD187" s="26"/>
      <c r="CE187" s="26"/>
      <c r="CF187" s="23"/>
      <c r="CG187" s="23"/>
      <c r="CH187" s="26"/>
      <c r="CI187" s="70"/>
      <c r="CJ187" s="23"/>
      <c r="CK187" s="70"/>
      <c r="CL187" s="70"/>
      <c r="CM187" s="70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70"/>
      <c r="CY187" s="70"/>
      <c r="CZ187" s="70"/>
      <c r="DA187" s="26"/>
      <c r="DB187" s="26"/>
      <c r="DC187" s="26"/>
      <c r="DD187" s="26"/>
      <c r="DE187" s="26"/>
      <c r="DF187" s="26"/>
      <c r="DG187" s="26"/>
      <c r="DH187" s="26"/>
      <c r="DI187" s="26"/>
      <c r="DJ187" s="23"/>
      <c r="DK187" s="23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6"/>
      <c r="FA187" s="26"/>
      <c r="FB187" s="26"/>
      <c r="FC187" s="23"/>
      <c r="FD187" s="23"/>
      <c r="FE187" s="23"/>
      <c r="FF187" s="26"/>
      <c r="FG187" s="26"/>
      <c r="FH187" s="23"/>
      <c r="FI187" s="26"/>
      <c r="FJ187" s="26"/>
      <c r="FK187" s="26"/>
      <c r="FL187" s="23"/>
      <c r="FM187" s="26"/>
      <c r="FN187" s="26"/>
      <c r="FO187" s="26"/>
      <c r="FP187" s="26"/>
      <c r="FQ187" s="26"/>
    </row>
    <row r="188" spans="1:173" ht="12.75">
      <c r="A188" s="23"/>
      <c r="B188" s="23"/>
      <c r="C188" s="23"/>
      <c r="D188" s="23"/>
      <c r="E188" s="34"/>
      <c r="F188" s="26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6"/>
      <c r="AB188" s="26"/>
      <c r="AC188" s="23"/>
      <c r="AD188" s="309"/>
      <c r="AE188" s="309"/>
      <c r="AF188" s="309"/>
      <c r="AG188" s="309"/>
      <c r="AH188" s="26"/>
      <c r="AI188" s="26"/>
      <c r="AJ188" s="309"/>
      <c r="AK188" s="309"/>
      <c r="AL188" s="309"/>
      <c r="AM188" s="309"/>
      <c r="AN188" s="309"/>
      <c r="AO188" s="23"/>
      <c r="AP188" s="26"/>
      <c r="AQ188" s="26"/>
      <c r="AR188" s="23"/>
      <c r="AS188" s="23"/>
      <c r="AT188" s="23"/>
      <c r="AU188" s="23"/>
      <c r="AV188" s="23"/>
      <c r="AW188" s="23"/>
      <c r="AX188" s="26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6"/>
      <c r="BV188" s="26"/>
      <c r="BW188" s="23"/>
      <c r="BX188" s="23"/>
      <c r="BY188" s="26"/>
      <c r="BZ188" s="26"/>
      <c r="CA188" s="26"/>
      <c r="CB188" s="23"/>
      <c r="CC188" s="26"/>
      <c r="CD188" s="26"/>
      <c r="CE188" s="26"/>
      <c r="CF188" s="23"/>
      <c r="CG188" s="23"/>
      <c r="CH188" s="26"/>
      <c r="CI188" s="70"/>
      <c r="CJ188" s="23"/>
      <c r="CK188" s="70"/>
      <c r="CL188" s="70"/>
      <c r="CM188" s="70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70"/>
      <c r="CY188" s="70"/>
      <c r="CZ188" s="70"/>
      <c r="DA188" s="26"/>
      <c r="DB188" s="26"/>
      <c r="DC188" s="26"/>
      <c r="DD188" s="26"/>
      <c r="DE188" s="26"/>
      <c r="DF188" s="26"/>
      <c r="DG188" s="26"/>
      <c r="DH188" s="26"/>
      <c r="DI188" s="26"/>
      <c r="DJ188" s="23"/>
      <c r="DK188" s="23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6"/>
      <c r="FA188" s="26"/>
      <c r="FB188" s="26"/>
      <c r="FC188" s="23"/>
      <c r="FD188" s="23"/>
      <c r="FE188" s="23"/>
      <c r="FF188" s="26"/>
      <c r="FG188" s="26"/>
      <c r="FH188" s="23"/>
      <c r="FI188" s="26"/>
      <c r="FJ188" s="26"/>
      <c r="FK188" s="26"/>
      <c r="FL188" s="23"/>
      <c r="FM188" s="26"/>
      <c r="FN188" s="26"/>
      <c r="FO188" s="26"/>
      <c r="FP188" s="26"/>
      <c r="FQ188" s="26"/>
    </row>
    <row r="189" spans="1:173" ht="12.75">
      <c r="A189" s="23"/>
      <c r="B189" s="23"/>
      <c r="C189" s="23"/>
      <c r="D189" s="23"/>
      <c r="E189" s="34"/>
      <c r="F189" s="26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6"/>
      <c r="AB189" s="26"/>
      <c r="AC189" s="23"/>
      <c r="AD189" s="309"/>
      <c r="AE189" s="309"/>
      <c r="AF189" s="309"/>
      <c r="AG189" s="309"/>
      <c r="AH189" s="26"/>
      <c r="AI189" s="26"/>
      <c r="AJ189" s="309"/>
      <c r="AK189" s="309"/>
      <c r="AL189" s="309"/>
      <c r="AM189" s="309"/>
      <c r="AN189" s="309"/>
      <c r="AO189" s="23"/>
      <c r="AP189" s="26"/>
      <c r="AQ189" s="26"/>
      <c r="AR189" s="23"/>
      <c r="AS189" s="23"/>
      <c r="AT189" s="23"/>
      <c r="AU189" s="23"/>
      <c r="AV189" s="23"/>
      <c r="AW189" s="23"/>
      <c r="AX189" s="26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6"/>
      <c r="BV189" s="26"/>
      <c r="BW189" s="23"/>
      <c r="BX189" s="23"/>
      <c r="BY189" s="26"/>
      <c r="BZ189" s="26"/>
      <c r="CA189" s="26"/>
      <c r="CB189" s="23"/>
      <c r="CC189" s="26"/>
      <c r="CD189" s="26"/>
      <c r="CE189" s="26"/>
      <c r="CF189" s="23"/>
      <c r="CG189" s="23"/>
      <c r="CH189" s="26"/>
      <c r="CI189" s="70"/>
      <c r="CJ189" s="23"/>
      <c r="CK189" s="70"/>
      <c r="CL189" s="70"/>
      <c r="CM189" s="70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70"/>
      <c r="CY189" s="70"/>
      <c r="CZ189" s="70"/>
      <c r="DA189" s="26"/>
      <c r="DB189" s="26"/>
      <c r="DC189" s="26"/>
      <c r="DD189" s="26"/>
      <c r="DE189" s="26"/>
      <c r="DF189" s="26"/>
      <c r="DG189" s="26"/>
      <c r="DH189" s="26"/>
      <c r="DI189" s="26"/>
      <c r="DJ189" s="23"/>
      <c r="DK189" s="23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6"/>
      <c r="FA189" s="26"/>
      <c r="FB189" s="26"/>
      <c r="FC189" s="23"/>
      <c r="FD189" s="23"/>
      <c r="FE189" s="23"/>
      <c r="FF189" s="26"/>
      <c r="FG189" s="26"/>
      <c r="FH189" s="23"/>
      <c r="FI189" s="26"/>
      <c r="FJ189" s="26"/>
      <c r="FK189" s="26"/>
      <c r="FL189" s="23"/>
      <c r="FM189" s="26"/>
      <c r="FN189" s="26"/>
      <c r="FO189" s="26"/>
      <c r="FP189" s="26"/>
      <c r="FQ189" s="26"/>
    </row>
    <row r="190" spans="1:173" ht="12.75">
      <c r="A190" s="23"/>
      <c r="B190" s="23"/>
      <c r="C190" s="23"/>
      <c r="D190" s="23"/>
      <c r="E190" s="34"/>
      <c r="F190" s="26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6"/>
      <c r="AB190" s="26"/>
      <c r="AC190" s="23"/>
      <c r="AD190" s="309"/>
      <c r="AE190" s="309"/>
      <c r="AF190" s="309"/>
      <c r="AG190" s="309"/>
      <c r="AH190" s="26"/>
      <c r="AI190" s="26"/>
      <c r="AJ190" s="309"/>
      <c r="AK190" s="309"/>
      <c r="AL190" s="309"/>
      <c r="AM190" s="309"/>
      <c r="AN190" s="309"/>
      <c r="AO190" s="23"/>
      <c r="AP190" s="26"/>
      <c r="AQ190" s="26"/>
      <c r="AR190" s="23"/>
      <c r="AS190" s="23"/>
      <c r="AT190" s="23"/>
      <c r="AU190" s="23"/>
      <c r="AV190" s="23"/>
      <c r="AW190" s="23"/>
      <c r="AX190" s="26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6"/>
      <c r="BV190" s="26"/>
      <c r="BW190" s="23"/>
      <c r="BX190" s="23"/>
      <c r="BY190" s="26"/>
      <c r="BZ190" s="26"/>
      <c r="CA190" s="26"/>
      <c r="CB190" s="23"/>
      <c r="CC190" s="26"/>
      <c r="CD190" s="26"/>
      <c r="CE190" s="26"/>
      <c r="CF190" s="23"/>
      <c r="CG190" s="23"/>
      <c r="CH190" s="26"/>
      <c r="CI190" s="70"/>
      <c r="CJ190" s="23"/>
      <c r="CK190" s="70"/>
      <c r="CL190" s="70"/>
      <c r="CM190" s="70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70"/>
      <c r="CY190" s="70"/>
      <c r="CZ190" s="70"/>
      <c r="DA190" s="26"/>
      <c r="DB190" s="26"/>
      <c r="DC190" s="26"/>
      <c r="DD190" s="26"/>
      <c r="DE190" s="26"/>
      <c r="DF190" s="26"/>
      <c r="DG190" s="26"/>
      <c r="DH190" s="26"/>
      <c r="DI190" s="26"/>
      <c r="DJ190" s="23"/>
      <c r="DK190" s="23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6"/>
      <c r="FA190" s="26"/>
      <c r="FB190" s="26"/>
      <c r="FC190" s="23"/>
      <c r="FD190" s="23"/>
      <c r="FE190" s="23"/>
      <c r="FF190" s="26"/>
      <c r="FG190" s="26"/>
      <c r="FH190" s="23"/>
      <c r="FI190" s="26"/>
      <c r="FJ190" s="26"/>
      <c r="FK190" s="26"/>
      <c r="FL190" s="23"/>
      <c r="FM190" s="26"/>
      <c r="FN190" s="26"/>
      <c r="FO190" s="26"/>
      <c r="FP190" s="26"/>
      <c r="FQ190" s="26"/>
    </row>
    <row r="191" spans="1:173" ht="12.75">
      <c r="A191" s="23"/>
      <c r="B191" s="23"/>
      <c r="C191" s="23"/>
      <c r="D191" s="23"/>
      <c r="E191" s="34"/>
      <c r="F191" s="26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6"/>
      <c r="AB191" s="26"/>
      <c r="AC191" s="23"/>
      <c r="AD191" s="309"/>
      <c r="AE191" s="309"/>
      <c r="AF191" s="309"/>
      <c r="AG191" s="309"/>
      <c r="AH191" s="26"/>
      <c r="AI191" s="26"/>
      <c r="AJ191" s="309"/>
      <c r="AK191" s="309"/>
      <c r="AL191" s="309"/>
      <c r="AM191" s="309"/>
      <c r="AN191" s="309"/>
      <c r="AO191" s="23"/>
      <c r="AP191" s="26"/>
      <c r="AQ191" s="26"/>
      <c r="AR191" s="23"/>
      <c r="AS191" s="23"/>
      <c r="AT191" s="23"/>
      <c r="AU191" s="23"/>
      <c r="AV191" s="23"/>
      <c r="AW191" s="23"/>
      <c r="AX191" s="26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6"/>
      <c r="BV191" s="26"/>
      <c r="BW191" s="23"/>
      <c r="BX191" s="23"/>
      <c r="BY191" s="26"/>
      <c r="BZ191" s="26"/>
      <c r="CA191" s="26"/>
      <c r="CB191" s="23"/>
      <c r="CC191" s="26"/>
      <c r="CD191" s="26"/>
      <c r="CE191" s="26"/>
      <c r="CF191" s="23"/>
      <c r="CG191" s="23"/>
      <c r="CH191" s="26"/>
      <c r="CI191" s="70"/>
      <c r="CJ191" s="23"/>
      <c r="CK191" s="70"/>
      <c r="CL191" s="70"/>
      <c r="CM191" s="70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70"/>
      <c r="CY191" s="70"/>
      <c r="CZ191" s="70"/>
      <c r="DA191" s="26"/>
      <c r="DB191" s="26"/>
      <c r="DC191" s="26"/>
      <c r="DD191" s="26"/>
      <c r="DE191" s="26"/>
      <c r="DF191" s="26"/>
      <c r="DG191" s="26"/>
      <c r="DH191" s="26"/>
      <c r="DI191" s="26"/>
      <c r="DJ191" s="23"/>
      <c r="DK191" s="23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6"/>
      <c r="FA191" s="26"/>
      <c r="FB191" s="26"/>
      <c r="FC191" s="23"/>
      <c r="FD191" s="23"/>
      <c r="FE191" s="23"/>
      <c r="FF191" s="26"/>
      <c r="FG191" s="26"/>
      <c r="FH191" s="23"/>
      <c r="FI191" s="26"/>
      <c r="FJ191" s="26"/>
      <c r="FK191" s="26"/>
      <c r="FL191" s="23"/>
      <c r="FM191" s="26"/>
      <c r="FN191" s="26"/>
      <c r="FO191" s="26"/>
      <c r="FP191" s="26"/>
      <c r="FQ191" s="26"/>
    </row>
    <row r="192" spans="1:173" ht="12.75">
      <c r="A192" s="23"/>
      <c r="B192" s="23"/>
      <c r="C192" s="23"/>
      <c r="D192" s="23"/>
      <c r="E192" s="34"/>
      <c r="F192" s="26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6"/>
      <c r="AB192" s="26"/>
      <c r="AC192" s="23"/>
      <c r="AD192" s="309"/>
      <c r="AE192" s="309"/>
      <c r="AF192" s="309"/>
      <c r="AG192" s="309"/>
      <c r="AH192" s="26"/>
      <c r="AI192" s="26"/>
      <c r="AJ192" s="309"/>
      <c r="AK192" s="309"/>
      <c r="AL192" s="309"/>
      <c r="AM192" s="309"/>
      <c r="AN192" s="309"/>
      <c r="AO192" s="23"/>
      <c r="AP192" s="26"/>
      <c r="AQ192" s="26"/>
      <c r="AR192" s="23"/>
      <c r="AS192" s="23"/>
      <c r="AT192" s="23"/>
      <c r="AU192" s="23"/>
      <c r="AV192" s="23"/>
      <c r="AW192" s="23"/>
      <c r="AX192" s="26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6"/>
      <c r="BV192" s="26"/>
      <c r="BW192" s="23"/>
      <c r="BX192" s="23"/>
      <c r="BY192" s="26"/>
      <c r="BZ192" s="26"/>
      <c r="CA192" s="26"/>
      <c r="CB192" s="23"/>
      <c r="CC192" s="26"/>
      <c r="CD192" s="26"/>
      <c r="CE192" s="26"/>
      <c r="CF192" s="23"/>
      <c r="CG192" s="23"/>
      <c r="CH192" s="26"/>
      <c r="CI192" s="70"/>
      <c r="CJ192" s="23"/>
      <c r="CK192" s="70"/>
      <c r="CL192" s="70"/>
      <c r="CM192" s="70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70"/>
      <c r="CY192" s="70"/>
      <c r="CZ192" s="70"/>
      <c r="DA192" s="26"/>
      <c r="DB192" s="26"/>
      <c r="DC192" s="26"/>
      <c r="DD192" s="26"/>
      <c r="DE192" s="26"/>
      <c r="DF192" s="26"/>
      <c r="DG192" s="26"/>
      <c r="DH192" s="26"/>
      <c r="DI192" s="26"/>
      <c r="DJ192" s="23"/>
      <c r="DK192" s="23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6"/>
      <c r="FA192" s="26"/>
      <c r="FB192" s="26"/>
      <c r="FC192" s="23"/>
      <c r="FD192" s="23"/>
      <c r="FE192" s="23"/>
      <c r="FF192" s="26"/>
      <c r="FG192" s="26"/>
      <c r="FH192" s="23"/>
      <c r="FI192" s="26"/>
      <c r="FJ192" s="26"/>
      <c r="FK192" s="26"/>
      <c r="FL192" s="23"/>
      <c r="FM192" s="26"/>
      <c r="FN192" s="26"/>
      <c r="FO192" s="26"/>
      <c r="FP192" s="26"/>
      <c r="FQ192" s="26"/>
    </row>
    <row r="193" spans="1:173" ht="12.75">
      <c r="A193" s="23"/>
      <c r="B193" s="23"/>
      <c r="C193" s="23"/>
      <c r="D193" s="23"/>
      <c r="E193" s="34"/>
      <c r="F193" s="26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6"/>
      <c r="AB193" s="26"/>
      <c r="AC193" s="23"/>
      <c r="AD193" s="309"/>
      <c r="AE193" s="309"/>
      <c r="AF193" s="309"/>
      <c r="AG193" s="309"/>
      <c r="AH193" s="26"/>
      <c r="AI193" s="26"/>
      <c r="AJ193" s="309"/>
      <c r="AK193" s="309"/>
      <c r="AL193" s="309"/>
      <c r="AM193" s="309"/>
      <c r="AN193" s="309"/>
      <c r="AO193" s="23"/>
      <c r="AP193" s="26"/>
      <c r="AQ193" s="26"/>
      <c r="AR193" s="23"/>
      <c r="AS193" s="23"/>
      <c r="AT193" s="23"/>
      <c r="AU193" s="23"/>
      <c r="AV193" s="23"/>
      <c r="AW193" s="23"/>
      <c r="AX193" s="26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6"/>
      <c r="BV193" s="26"/>
      <c r="BW193" s="23"/>
      <c r="BX193" s="23"/>
      <c r="BY193" s="26"/>
      <c r="BZ193" s="26"/>
      <c r="CA193" s="26"/>
      <c r="CB193" s="23"/>
      <c r="CC193" s="26"/>
      <c r="CD193" s="26"/>
      <c r="CE193" s="26"/>
      <c r="CF193" s="23"/>
      <c r="CG193" s="23"/>
      <c r="CH193" s="26"/>
      <c r="CI193" s="70"/>
      <c r="CJ193" s="23"/>
      <c r="CK193" s="70"/>
      <c r="CL193" s="70"/>
      <c r="CM193" s="70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70"/>
      <c r="CY193" s="70"/>
      <c r="CZ193" s="70"/>
      <c r="DA193" s="26"/>
      <c r="DB193" s="26"/>
      <c r="DC193" s="26"/>
      <c r="DD193" s="26"/>
      <c r="DE193" s="26"/>
      <c r="DF193" s="26"/>
      <c r="DG193" s="26"/>
      <c r="DH193" s="26"/>
      <c r="DI193" s="26"/>
      <c r="DJ193" s="23"/>
      <c r="DK193" s="23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6"/>
      <c r="FA193" s="26"/>
      <c r="FB193" s="26"/>
      <c r="FC193" s="23"/>
      <c r="FD193" s="23"/>
      <c r="FE193" s="23"/>
      <c r="FF193" s="26"/>
      <c r="FG193" s="26"/>
      <c r="FH193" s="23"/>
      <c r="FI193" s="26"/>
      <c r="FJ193" s="26"/>
      <c r="FK193" s="26"/>
      <c r="FL193" s="23"/>
      <c r="FM193" s="26"/>
      <c r="FN193" s="26"/>
      <c r="FO193" s="26"/>
      <c r="FP193" s="26"/>
      <c r="FQ193" s="26"/>
    </row>
    <row r="194" spans="1:173" ht="12.75">
      <c r="A194" s="23"/>
      <c r="B194" s="23"/>
      <c r="C194" s="23"/>
      <c r="D194" s="23"/>
      <c r="E194" s="34"/>
      <c r="F194" s="26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6"/>
      <c r="AB194" s="26"/>
      <c r="AC194" s="23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3"/>
      <c r="AP194" s="26"/>
      <c r="AQ194" s="26"/>
      <c r="AR194" s="23"/>
      <c r="AS194" s="23"/>
      <c r="AT194" s="23"/>
      <c r="AU194" s="23"/>
      <c r="AV194" s="23"/>
      <c r="AW194" s="23"/>
      <c r="AX194" s="26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6"/>
      <c r="BV194" s="26"/>
      <c r="BW194" s="23"/>
      <c r="BX194" s="23"/>
      <c r="BY194" s="26"/>
      <c r="BZ194" s="26"/>
      <c r="CA194" s="26"/>
      <c r="CB194" s="23"/>
      <c r="CC194" s="26"/>
      <c r="CD194" s="26"/>
      <c r="CE194" s="26"/>
      <c r="CF194" s="23"/>
      <c r="CG194" s="23"/>
      <c r="CH194" s="26"/>
      <c r="CI194" s="70"/>
      <c r="CJ194" s="23"/>
      <c r="CK194" s="70"/>
      <c r="CL194" s="70"/>
      <c r="CM194" s="70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70"/>
      <c r="CY194" s="70"/>
      <c r="CZ194" s="70"/>
      <c r="DA194" s="26"/>
      <c r="DB194" s="26"/>
      <c r="DC194" s="26"/>
      <c r="DD194" s="26"/>
      <c r="DE194" s="26"/>
      <c r="DF194" s="26"/>
      <c r="DG194" s="26"/>
      <c r="DH194" s="26"/>
      <c r="DI194" s="26"/>
      <c r="DJ194" s="23"/>
      <c r="DK194" s="23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6"/>
      <c r="FA194" s="26"/>
      <c r="FB194" s="26"/>
      <c r="FC194" s="23"/>
      <c r="FD194" s="23"/>
      <c r="FE194" s="23"/>
      <c r="FF194" s="26"/>
      <c r="FG194" s="26"/>
      <c r="FH194" s="23"/>
      <c r="FI194" s="26"/>
      <c r="FJ194" s="26"/>
      <c r="FK194" s="26"/>
      <c r="FL194" s="23"/>
      <c r="FM194" s="26"/>
      <c r="FN194" s="26"/>
      <c r="FO194" s="26"/>
      <c r="FP194" s="26"/>
      <c r="FQ194" s="26"/>
    </row>
    <row r="195" spans="1:173" ht="12.75">
      <c r="A195" s="23"/>
      <c r="B195" s="23"/>
      <c r="C195" s="23"/>
      <c r="D195" s="23"/>
      <c r="E195" s="34"/>
      <c r="F195" s="26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6"/>
      <c r="AB195" s="26"/>
      <c r="AC195" s="23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3"/>
      <c r="AP195" s="26"/>
      <c r="AQ195" s="26"/>
      <c r="AR195" s="23"/>
      <c r="AS195" s="23"/>
      <c r="AT195" s="23"/>
      <c r="AU195" s="23"/>
      <c r="AV195" s="23"/>
      <c r="AW195" s="23"/>
      <c r="AX195" s="26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6"/>
      <c r="BV195" s="26"/>
      <c r="BW195" s="23"/>
      <c r="BX195" s="23"/>
      <c r="BY195" s="26"/>
      <c r="BZ195" s="26"/>
      <c r="CA195" s="26"/>
      <c r="CB195" s="23"/>
      <c r="CC195" s="26"/>
      <c r="CD195" s="26"/>
      <c r="CE195" s="26"/>
      <c r="CF195" s="23"/>
      <c r="CG195" s="23"/>
      <c r="CH195" s="26"/>
      <c r="CI195" s="70"/>
      <c r="CJ195" s="23"/>
      <c r="CK195" s="70"/>
      <c r="CL195" s="70"/>
      <c r="CM195" s="70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70"/>
      <c r="CY195" s="70"/>
      <c r="CZ195" s="70"/>
      <c r="DA195" s="26"/>
      <c r="DB195" s="26"/>
      <c r="DC195" s="26"/>
      <c r="DD195" s="26"/>
      <c r="DE195" s="26"/>
      <c r="DF195" s="26"/>
      <c r="DG195" s="26"/>
      <c r="DH195" s="26"/>
      <c r="DI195" s="26"/>
      <c r="DJ195" s="23"/>
      <c r="DK195" s="23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6"/>
      <c r="FA195" s="26"/>
      <c r="FB195" s="26"/>
      <c r="FC195" s="23"/>
      <c r="FD195" s="23"/>
      <c r="FE195" s="23"/>
      <c r="FF195" s="26"/>
      <c r="FG195" s="26"/>
      <c r="FH195" s="23"/>
      <c r="FI195" s="26"/>
      <c r="FJ195" s="26"/>
      <c r="FK195" s="26"/>
      <c r="FL195" s="23"/>
      <c r="FM195" s="26"/>
      <c r="FN195" s="26"/>
      <c r="FO195" s="26"/>
      <c r="FP195" s="26"/>
      <c r="FQ195" s="26"/>
    </row>
    <row r="196" spans="1:173" ht="12.75">
      <c r="A196" s="23"/>
      <c r="B196" s="23"/>
      <c r="C196" s="23"/>
      <c r="D196" s="23"/>
      <c r="E196" s="34"/>
      <c r="F196" s="26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6"/>
      <c r="AB196" s="26"/>
      <c r="AC196" s="23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3"/>
      <c r="AP196" s="26"/>
      <c r="AQ196" s="26"/>
      <c r="AR196" s="23"/>
      <c r="AS196" s="23"/>
      <c r="AT196" s="23"/>
      <c r="AU196" s="23"/>
      <c r="AV196" s="23"/>
      <c r="AW196" s="23"/>
      <c r="AX196" s="26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6"/>
      <c r="BV196" s="26"/>
      <c r="BW196" s="23"/>
      <c r="BX196" s="23"/>
      <c r="BY196" s="26"/>
      <c r="BZ196" s="26"/>
      <c r="CA196" s="26"/>
      <c r="CB196" s="23"/>
      <c r="CC196" s="26"/>
      <c r="CD196" s="26"/>
      <c r="CE196" s="26"/>
      <c r="CF196" s="23"/>
      <c r="CG196" s="23"/>
      <c r="CH196" s="26"/>
      <c r="CI196" s="70"/>
      <c r="CJ196" s="23"/>
      <c r="CK196" s="70"/>
      <c r="CL196" s="70"/>
      <c r="CM196" s="70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70"/>
      <c r="CY196" s="70"/>
      <c r="CZ196" s="70"/>
      <c r="DA196" s="26"/>
      <c r="DB196" s="26"/>
      <c r="DC196" s="26"/>
      <c r="DD196" s="26"/>
      <c r="DE196" s="26"/>
      <c r="DF196" s="26"/>
      <c r="DG196" s="26"/>
      <c r="DH196" s="26"/>
      <c r="DI196" s="26"/>
      <c r="DJ196" s="23"/>
      <c r="DK196" s="23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6"/>
      <c r="FA196" s="26"/>
      <c r="FB196" s="26"/>
      <c r="FC196" s="23"/>
      <c r="FD196" s="23"/>
      <c r="FE196" s="23"/>
      <c r="FF196" s="26"/>
      <c r="FG196" s="26"/>
      <c r="FH196" s="23"/>
      <c r="FI196" s="26"/>
      <c r="FJ196" s="26"/>
      <c r="FK196" s="26"/>
      <c r="FL196" s="23"/>
      <c r="FM196" s="26"/>
      <c r="FN196" s="26"/>
      <c r="FO196" s="26"/>
      <c r="FP196" s="26"/>
      <c r="FQ196" s="26"/>
    </row>
    <row r="197" spans="1:173" ht="12.75">
      <c r="A197" s="23"/>
      <c r="B197" s="23"/>
      <c r="C197" s="23"/>
      <c r="D197" s="23"/>
      <c r="E197" s="34"/>
      <c r="F197" s="26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6"/>
      <c r="AB197" s="26"/>
      <c r="AC197" s="23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3"/>
      <c r="AP197" s="26"/>
      <c r="AQ197" s="26"/>
      <c r="AR197" s="23"/>
      <c r="AS197" s="23"/>
      <c r="AT197" s="23"/>
      <c r="AU197" s="23"/>
      <c r="AV197" s="23"/>
      <c r="AW197" s="23"/>
      <c r="AX197" s="26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6"/>
      <c r="BV197" s="26"/>
      <c r="BW197" s="23"/>
      <c r="BX197" s="23"/>
      <c r="BY197" s="26"/>
      <c r="BZ197" s="26"/>
      <c r="CA197" s="26"/>
      <c r="CB197" s="23"/>
      <c r="CC197" s="26"/>
      <c r="CD197" s="26"/>
      <c r="CE197" s="26"/>
      <c r="CF197" s="23"/>
      <c r="CG197" s="23"/>
      <c r="CH197" s="26"/>
      <c r="CI197" s="70"/>
      <c r="CJ197" s="23"/>
      <c r="CK197" s="70"/>
      <c r="CL197" s="70"/>
      <c r="CM197" s="70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70"/>
      <c r="CY197" s="70"/>
      <c r="CZ197" s="70"/>
      <c r="DA197" s="26"/>
      <c r="DB197" s="26"/>
      <c r="DC197" s="26"/>
      <c r="DD197" s="26"/>
      <c r="DE197" s="26"/>
      <c r="DF197" s="26"/>
      <c r="DG197" s="26"/>
      <c r="DH197" s="26"/>
      <c r="DI197" s="26"/>
      <c r="DJ197" s="23"/>
      <c r="DK197" s="23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6"/>
      <c r="FA197" s="26"/>
      <c r="FB197" s="26"/>
      <c r="FC197" s="23"/>
      <c r="FD197" s="23"/>
      <c r="FE197" s="23"/>
      <c r="FF197" s="26"/>
      <c r="FG197" s="26"/>
      <c r="FH197" s="23"/>
      <c r="FI197" s="26"/>
      <c r="FJ197" s="26"/>
      <c r="FK197" s="26"/>
      <c r="FL197" s="23"/>
      <c r="FM197" s="26"/>
      <c r="FN197" s="26"/>
      <c r="FO197" s="26"/>
      <c r="FP197" s="26"/>
      <c r="FQ197" s="26"/>
    </row>
    <row r="198" spans="1:173" ht="12.75">
      <c r="A198" s="23"/>
      <c r="B198" s="23"/>
      <c r="C198" s="23"/>
      <c r="D198" s="23"/>
      <c r="E198" s="34"/>
      <c r="F198" s="26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6"/>
      <c r="AB198" s="26"/>
      <c r="AC198" s="23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3"/>
      <c r="AP198" s="26"/>
      <c r="AQ198" s="26"/>
      <c r="AR198" s="23"/>
      <c r="AS198" s="23"/>
      <c r="AT198" s="23"/>
      <c r="AU198" s="23"/>
      <c r="AV198" s="23"/>
      <c r="AW198" s="23"/>
      <c r="AX198" s="26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6"/>
      <c r="BV198" s="26"/>
      <c r="BW198" s="23"/>
      <c r="BX198" s="23"/>
      <c r="BY198" s="26"/>
      <c r="BZ198" s="26"/>
      <c r="CA198" s="26"/>
      <c r="CB198" s="23"/>
      <c r="CC198" s="26"/>
      <c r="CD198" s="26"/>
      <c r="CE198" s="26"/>
      <c r="CF198" s="23"/>
      <c r="CG198" s="23"/>
      <c r="CH198" s="26"/>
      <c r="CI198" s="70"/>
      <c r="CJ198" s="23"/>
      <c r="CK198" s="70"/>
      <c r="CL198" s="70"/>
      <c r="CM198" s="70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70"/>
      <c r="CY198" s="70"/>
      <c r="CZ198" s="70"/>
      <c r="DA198" s="26"/>
      <c r="DB198" s="26"/>
      <c r="DC198" s="26"/>
      <c r="DD198" s="26"/>
      <c r="DE198" s="26"/>
      <c r="DF198" s="26"/>
      <c r="DG198" s="26"/>
      <c r="DH198" s="26"/>
      <c r="DI198" s="26"/>
      <c r="DJ198" s="23"/>
      <c r="DK198" s="23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6"/>
      <c r="FA198" s="26"/>
      <c r="FB198" s="26"/>
      <c r="FC198" s="23"/>
      <c r="FD198" s="23"/>
      <c r="FE198" s="23"/>
      <c r="FF198" s="26"/>
      <c r="FG198" s="26"/>
      <c r="FH198" s="23"/>
      <c r="FI198" s="26"/>
      <c r="FJ198" s="26"/>
      <c r="FK198" s="26"/>
      <c r="FL198" s="23"/>
      <c r="FM198" s="26"/>
      <c r="FN198" s="26"/>
      <c r="FO198" s="26"/>
      <c r="FP198" s="26"/>
      <c r="FQ198" s="26"/>
    </row>
    <row r="199" spans="1:173" ht="12.75">
      <c r="A199" s="23"/>
      <c r="B199" s="23"/>
      <c r="C199" s="23"/>
      <c r="D199" s="23"/>
      <c r="E199" s="34"/>
      <c r="F199" s="26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6"/>
      <c r="AB199" s="26"/>
      <c r="AC199" s="23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3"/>
      <c r="AP199" s="26"/>
      <c r="AQ199" s="26"/>
      <c r="AR199" s="23"/>
      <c r="AS199" s="23"/>
      <c r="AT199" s="23"/>
      <c r="AU199" s="23"/>
      <c r="AV199" s="23"/>
      <c r="AW199" s="23"/>
      <c r="AX199" s="26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6"/>
      <c r="BV199" s="26"/>
      <c r="BW199" s="23"/>
      <c r="BX199" s="23"/>
      <c r="BY199" s="26"/>
      <c r="BZ199" s="26"/>
      <c r="CA199" s="26"/>
      <c r="CB199" s="23"/>
      <c r="CC199" s="26"/>
      <c r="CD199" s="26"/>
      <c r="CE199" s="26"/>
      <c r="CF199" s="23"/>
      <c r="CG199" s="23"/>
      <c r="CH199" s="26"/>
      <c r="CI199" s="70"/>
      <c r="CJ199" s="23"/>
      <c r="CK199" s="70"/>
      <c r="CL199" s="70"/>
      <c r="CM199" s="70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70"/>
      <c r="CY199" s="70"/>
      <c r="CZ199" s="70"/>
      <c r="DA199" s="26"/>
      <c r="DB199" s="26"/>
      <c r="DC199" s="26"/>
      <c r="DD199" s="26"/>
      <c r="DE199" s="26"/>
      <c r="DF199" s="26"/>
      <c r="DG199" s="26"/>
      <c r="DH199" s="26"/>
      <c r="DI199" s="26"/>
      <c r="DJ199" s="23"/>
      <c r="DK199" s="23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6"/>
      <c r="FA199" s="26"/>
      <c r="FB199" s="26"/>
      <c r="FC199" s="23"/>
      <c r="FD199" s="23"/>
      <c r="FE199" s="23"/>
      <c r="FF199" s="26"/>
      <c r="FG199" s="26"/>
      <c r="FH199" s="23"/>
      <c r="FI199" s="26"/>
      <c r="FJ199" s="26"/>
      <c r="FK199" s="26"/>
      <c r="FL199" s="23"/>
      <c r="FM199" s="26"/>
      <c r="FN199" s="26"/>
      <c r="FO199" s="26"/>
      <c r="FP199" s="26"/>
      <c r="FQ199" s="26"/>
    </row>
    <row r="200" spans="1:173" ht="12.75">
      <c r="A200" s="23"/>
      <c r="B200" s="23"/>
      <c r="C200" s="23"/>
      <c r="D200" s="23"/>
      <c r="E200" s="34"/>
      <c r="F200" s="26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6"/>
      <c r="AB200" s="26"/>
      <c r="AC200" s="23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3"/>
      <c r="AP200" s="26"/>
      <c r="AQ200" s="26"/>
      <c r="AR200" s="23"/>
      <c r="AS200" s="23"/>
      <c r="AT200" s="23"/>
      <c r="AU200" s="23"/>
      <c r="AV200" s="23"/>
      <c r="AW200" s="23"/>
      <c r="AX200" s="26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6"/>
      <c r="BV200" s="26"/>
      <c r="BW200" s="23"/>
      <c r="BX200" s="23"/>
      <c r="BY200" s="26"/>
      <c r="BZ200" s="26"/>
      <c r="CA200" s="26"/>
      <c r="CB200" s="23"/>
      <c r="CC200" s="26"/>
      <c r="CD200" s="26"/>
      <c r="CE200" s="26"/>
      <c r="CF200" s="23"/>
      <c r="CG200" s="23"/>
      <c r="CH200" s="26"/>
      <c r="CI200" s="70"/>
      <c r="CJ200" s="23"/>
      <c r="CK200" s="70"/>
      <c r="CL200" s="70"/>
      <c r="CM200" s="70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70"/>
      <c r="CY200" s="70"/>
      <c r="CZ200" s="70"/>
      <c r="DA200" s="26"/>
      <c r="DB200" s="26"/>
      <c r="DC200" s="26"/>
      <c r="DD200" s="26"/>
      <c r="DE200" s="26"/>
      <c r="DF200" s="26"/>
      <c r="DG200" s="26"/>
      <c r="DH200" s="26"/>
      <c r="DI200" s="26"/>
      <c r="DJ200" s="23"/>
      <c r="DK200" s="23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6"/>
      <c r="FA200" s="26"/>
      <c r="FB200" s="26"/>
      <c r="FC200" s="23"/>
      <c r="FD200" s="23"/>
      <c r="FE200" s="23"/>
      <c r="FF200" s="26"/>
      <c r="FG200" s="26"/>
      <c r="FH200" s="23"/>
      <c r="FI200" s="26"/>
      <c r="FJ200" s="26"/>
      <c r="FK200" s="26"/>
      <c r="FL200" s="23"/>
      <c r="FM200" s="26"/>
      <c r="FN200" s="26"/>
      <c r="FO200" s="26"/>
      <c r="FP200" s="26"/>
      <c r="FQ200" s="26"/>
    </row>
    <row r="201" spans="1:173" ht="12.75">
      <c r="A201" s="23"/>
      <c r="B201" s="23"/>
      <c r="C201" s="23"/>
      <c r="D201" s="23"/>
      <c r="E201" s="34"/>
      <c r="F201" s="26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6"/>
      <c r="AB201" s="26"/>
      <c r="AC201" s="23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3"/>
      <c r="AP201" s="26"/>
      <c r="AQ201" s="26"/>
      <c r="AR201" s="23"/>
      <c r="AS201" s="23"/>
      <c r="AT201" s="23"/>
      <c r="AU201" s="23"/>
      <c r="AV201" s="23"/>
      <c r="AW201" s="23"/>
      <c r="AX201" s="26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6"/>
      <c r="BV201" s="26"/>
      <c r="BW201" s="23"/>
      <c r="BX201" s="23"/>
      <c r="BY201" s="26"/>
      <c r="BZ201" s="26"/>
      <c r="CA201" s="26"/>
      <c r="CB201" s="23"/>
      <c r="CC201" s="26"/>
      <c r="CD201" s="26"/>
      <c r="CE201" s="26"/>
      <c r="CF201" s="23"/>
      <c r="CG201" s="23"/>
      <c r="CH201" s="26"/>
      <c r="CI201" s="70"/>
      <c r="CJ201" s="23"/>
      <c r="CK201" s="70"/>
      <c r="CL201" s="70"/>
      <c r="CM201" s="70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70"/>
      <c r="CY201" s="70"/>
      <c r="CZ201" s="70"/>
      <c r="DA201" s="26"/>
      <c r="DB201" s="26"/>
      <c r="DC201" s="26"/>
      <c r="DD201" s="26"/>
      <c r="DE201" s="26"/>
      <c r="DF201" s="26"/>
      <c r="DG201" s="26"/>
      <c r="DH201" s="26"/>
      <c r="DI201" s="26"/>
      <c r="DJ201" s="23"/>
      <c r="DK201" s="23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6"/>
      <c r="FA201" s="26"/>
      <c r="FB201" s="26"/>
      <c r="FC201" s="23"/>
      <c r="FD201" s="23"/>
      <c r="FE201" s="23"/>
      <c r="FF201" s="26"/>
      <c r="FG201" s="26"/>
      <c r="FH201" s="23"/>
      <c r="FI201" s="26"/>
      <c r="FJ201" s="26"/>
      <c r="FK201" s="26"/>
      <c r="FL201" s="23"/>
      <c r="FM201" s="26"/>
      <c r="FN201" s="26"/>
      <c r="FO201" s="26"/>
      <c r="FP201" s="26"/>
      <c r="FQ201" s="26"/>
    </row>
    <row r="202" spans="1:173" ht="12.75">
      <c r="A202" s="23"/>
      <c r="B202" s="23"/>
      <c r="C202" s="23"/>
      <c r="D202" s="23"/>
      <c r="E202" s="34"/>
      <c r="F202" s="26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6"/>
      <c r="AB202" s="26"/>
      <c r="AC202" s="23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3"/>
      <c r="AP202" s="26"/>
      <c r="AQ202" s="26"/>
      <c r="AR202" s="23"/>
      <c r="AS202" s="23"/>
      <c r="AT202" s="23"/>
      <c r="AU202" s="23"/>
      <c r="AV202" s="23"/>
      <c r="AW202" s="23"/>
      <c r="AX202" s="26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6"/>
      <c r="BV202" s="26"/>
      <c r="BW202" s="23"/>
      <c r="BX202" s="23"/>
      <c r="BY202" s="26"/>
      <c r="BZ202" s="26"/>
      <c r="CA202" s="26"/>
      <c r="CB202" s="23"/>
      <c r="CC202" s="26"/>
      <c r="CD202" s="26"/>
      <c r="CE202" s="26"/>
      <c r="CF202" s="23"/>
      <c r="CG202" s="23"/>
      <c r="CH202" s="26"/>
      <c r="CI202" s="70"/>
      <c r="CJ202" s="23"/>
      <c r="CK202" s="70"/>
      <c r="CL202" s="70"/>
      <c r="CM202" s="70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70"/>
      <c r="CY202" s="70"/>
      <c r="CZ202" s="70"/>
      <c r="DA202" s="26"/>
      <c r="DB202" s="26"/>
      <c r="DC202" s="26"/>
      <c r="DD202" s="26"/>
      <c r="DE202" s="26"/>
      <c r="DF202" s="26"/>
      <c r="DG202" s="26"/>
      <c r="DH202" s="26"/>
      <c r="DI202" s="26"/>
      <c r="DJ202" s="23"/>
      <c r="DK202" s="23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6"/>
      <c r="FA202" s="26"/>
      <c r="FB202" s="26"/>
      <c r="FC202" s="23"/>
      <c r="FD202" s="23"/>
      <c r="FE202" s="23"/>
      <c r="FF202" s="26"/>
      <c r="FG202" s="26"/>
      <c r="FH202" s="23"/>
      <c r="FI202" s="26"/>
      <c r="FJ202" s="26"/>
      <c r="FK202" s="26"/>
      <c r="FL202" s="23"/>
      <c r="FM202" s="26"/>
      <c r="FN202" s="26"/>
      <c r="FO202" s="26"/>
      <c r="FP202" s="26"/>
      <c r="FQ202" s="26"/>
    </row>
    <row r="203" spans="1:173" ht="12.75">
      <c r="A203" s="23"/>
      <c r="B203" s="23"/>
      <c r="C203" s="23"/>
      <c r="D203" s="23"/>
      <c r="E203" s="34"/>
      <c r="F203" s="26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6"/>
      <c r="AB203" s="26"/>
      <c r="AC203" s="23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3"/>
      <c r="AP203" s="26"/>
      <c r="AQ203" s="26"/>
      <c r="AR203" s="23"/>
      <c r="AS203" s="23"/>
      <c r="AT203" s="23"/>
      <c r="AU203" s="23"/>
      <c r="AV203" s="23"/>
      <c r="AW203" s="23"/>
      <c r="AX203" s="26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6"/>
      <c r="BV203" s="26"/>
      <c r="BW203" s="23"/>
      <c r="BX203" s="23"/>
      <c r="BY203" s="26"/>
      <c r="BZ203" s="26"/>
      <c r="CA203" s="26"/>
      <c r="CB203" s="23"/>
      <c r="CC203" s="26"/>
      <c r="CD203" s="26"/>
      <c r="CE203" s="26"/>
      <c r="CF203" s="23"/>
      <c r="CG203" s="23"/>
      <c r="CH203" s="26"/>
      <c r="CI203" s="70"/>
      <c r="CJ203" s="23"/>
      <c r="CK203" s="70"/>
      <c r="CL203" s="70"/>
      <c r="CM203" s="70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70"/>
      <c r="CY203" s="70"/>
      <c r="CZ203" s="70"/>
      <c r="DA203" s="26"/>
      <c r="DB203" s="26"/>
      <c r="DC203" s="26"/>
      <c r="DD203" s="26"/>
      <c r="DE203" s="26"/>
      <c r="DF203" s="26"/>
      <c r="DG203" s="26"/>
      <c r="DH203" s="26"/>
      <c r="DI203" s="26"/>
      <c r="DJ203" s="23"/>
      <c r="DK203" s="23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6"/>
      <c r="FA203" s="26"/>
      <c r="FB203" s="26"/>
      <c r="FC203" s="23"/>
      <c r="FD203" s="23"/>
      <c r="FE203" s="23"/>
      <c r="FF203" s="26"/>
      <c r="FG203" s="26"/>
      <c r="FH203" s="23"/>
      <c r="FI203" s="26"/>
      <c r="FJ203" s="26"/>
      <c r="FK203" s="26"/>
      <c r="FL203" s="23"/>
      <c r="FM203" s="26"/>
      <c r="FN203" s="26"/>
      <c r="FO203" s="26"/>
      <c r="FP203" s="26"/>
      <c r="FQ203" s="26"/>
    </row>
    <row r="204" spans="1:173" ht="12.75">
      <c r="A204" s="23"/>
      <c r="B204" s="23"/>
      <c r="C204" s="23"/>
      <c r="D204" s="23"/>
      <c r="E204" s="34"/>
      <c r="F204" s="26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6"/>
      <c r="AB204" s="26"/>
      <c r="AC204" s="23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3"/>
      <c r="AP204" s="26"/>
      <c r="AQ204" s="26"/>
      <c r="AR204" s="23"/>
      <c r="AS204" s="23"/>
      <c r="AT204" s="23"/>
      <c r="AU204" s="23"/>
      <c r="AV204" s="23"/>
      <c r="AW204" s="23"/>
      <c r="AX204" s="26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6"/>
      <c r="BV204" s="26"/>
      <c r="BW204" s="23"/>
      <c r="BX204" s="23"/>
      <c r="BY204" s="26"/>
      <c r="BZ204" s="26"/>
      <c r="CA204" s="26"/>
      <c r="CB204" s="23"/>
      <c r="CC204" s="26"/>
      <c r="CD204" s="26"/>
      <c r="CE204" s="26"/>
      <c r="CF204" s="23"/>
      <c r="CG204" s="23"/>
      <c r="CH204" s="26"/>
      <c r="CI204" s="70"/>
      <c r="CJ204" s="23"/>
      <c r="CK204" s="70"/>
      <c r="CL204" s="70"/>
      <c r="CM204" s="70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70"/>
      <c r="CY204" s="70"/>
      <c r="CZ204" s="70"/>
      <c r="DA204" s="26"/>
      <c r="DB204" s="26"/>
      <c r="DC204" s="26"/>
      <c r="DD204" s="26"/>
      <c r="DE204" s="26"/>
      <c r="DF204" s="26"/>
      <c r="DG204" s="26"/>
      <c r="DH204" s="26"/>
      <c r="DI204" s="26"/>
      <c r="DJ204" s="23"/>
      <c r="DK204" s="23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6"/>
      <c r="FA204" s="26"/>
      <c r="FB204" s="26"/>
      <c r="FC204" s="23"/>
      <c r="FD204" s="23"/>
      <c r="FE204" s="23"/>
      <c r="FF204" s="26"/>
      <c r="FG204" s="26"/>
      <c r="FH204" s="23"/>
      <c r="FI204" s="26"/>
      <c r="FJ204" s="26"/>
      <c r="FK204" s="26"/>
      <c r="FL204" s="23"/>
      <c r="FM204" s="26"/>
      <c r="FN204" s="26"/>
      <c r="FO204" s="26"/>
      <c r="FP204" s="26"/>
      <c r="FQ204" s="26"/>
    </row>
    <row r="205" spans="1:173" ht="12.75">
      <c r="A205" s="23"/>
      <c r="B205" s="23"/>
      <c r="C205" s="23"/>
      <c r="D205" s="23"/>
      <c r="E205" s="34"/>
      <c r="F205" s="26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6"/>
      <c r="AB205" s="26"/>
      <c r="AC205" s="23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3"/>
      <c r="AP205" s="26"/>
      <c r="AQ205" s="26"/>
      <c r="AR205" s="23"/>
      <c r="AS205" s="23"/>
      <c r="AT205" s="23"/>
      <c r="AU205" s="23"/>
      <c r="AV205" s="23"/>
      <c r="AW205" s="23"/>
      <c r="AX205" s="26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6"/>
      <c r="BV205" s="26"/>
      <c r="BW205" s="23"/>
      <c r="BX205" s="23"/>
      <c r="BY205" s="26"/>
      <c r="BZ205" s="26"/>
      <c r="CA205" s="26"/>
      <c r="CB205" s="23"/>
      <c r="CC205" s="26"/>
      <c r="CD205" s="26"/>
      <c r="CE205" s="26"/>
      <c r="CF205" s="23"/>
      <c r="CG205" s="23"/>
      <c r="CH205" s="26"/>
      <c r="CI205" s="70"/>
      <c r="CJ205" s="23"/>
      <c r="CK205" s="70"/>
      <c r="CL205" s="70"/>
      <c r="CM205" s="70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70"/>
      <c r="CY205" s="70"/>
      <c r="CZ205" s="70"/>
      <c r="DA205" s="26"/>
      <c r="DB205" s="26"/>
      <c r="DC205" s="26"/>
      <c r="DD205" s="26"/>
      <c r="DE205" s="26"/>
      <c r="DF205" s="26"/>
      <c r="DG205" s="26"/>
      <c r="DH205" s="26"/>
      <c r="DI205" s="26"/>
      <c r="DJ205" s="23"/>
      <c r="DK205" s="23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6"/>
      <c r="FA205" s="26"/>
      <c r="FB205" s="26"/>
      <c r="FC205" s="23"/>
      <c r="FD205" s="23"/>
      <c r="FE205" s="23"/>
      <c r="FF205" s="26"/>
      <c r="FG205" s="26"/>
      <c r="FH205" s="23"/>
      <c r="FI205" s="26"/>
      <c r="FJ205" s="26"/>
      <c r="FK205" s="26"/>
      <c r="FL205" s="23"/>
      <c r="FM205" s="26"/>
      <c r="FN205" s="26"/>
      <c r="FO205" s="26"/>
      <c r="FP205" s="26"/>
      <c r="FQ205" s="26"/>
    </row>
    <row r="206" spans="1:173" ht="12.75">
      <c r="A206" s="23"/>
      <c r="B206" s="23"/>
      <c r="C206" s="23"/>
      <c r="D206" s="23"/>
      <c r="E206" s="34"/>
      <c r="F206" s="26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6"/>
      <c r="AB206" s="26"/>
      <c r="AC206" s="23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3"/>
      <c r="AP206" s="26"/>
      <c r="AQ206" s="26"/>
      <c r="AR206" s="23"/>
      <c r="AS206" s="23"/>
      <c r="AT206" s="23"/>
      <c r="AU206" s="23"/>
      <c r="AV206" s="23"/>
      <c r="AW206" s="23"/>
      <c r="AX206" s="26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6"/>
      <c r="BV206" s="26"/>
      <c r="BW206" s="23"/>
      <c r="BX206" s="23"/>
      <c r="BY206" s="26"/>
      <c r="BZ206" s="26"/>
      <c r="CA206" s="26"/>
      <c r="CB206" s="23"/>
      <c r="CC206" s="26"/>
      <c r="CD206" s="26"/>
      <c r="CE206" s="26"/>
      <c r="CF206" s="23"/>
      <c r="CG206" s="23"/>
      <c r="CH206" s="26"/>
      <c r="CI206" s="70"/>
      <c r="CJ206" s="23"/>
      <c r="CK206" s="70"/>
      <c r="CL206" s="70"/>
      <c r="CM206" s="70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70"/>
      <c r="CY206" s="70"/>
      <c r="CZ206" s="70"/>
      <c r="DA206" s="26"/>
      <c r="DB206" s="26"/>
      <c r="DC206" s="26"/>
      <c r="DD206" s="26"/>
      <c r="DE206" s="26"/>
      <c r="DF206" s="26"/>
      <c r="DG206" s="26"/>
      <c r="DH206" s="26"/>
      <c r="DI206" s="26"/>
      <c r="DJ206" s="23"/>
      <c r="DK206" s="23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6"/>
      <c r="FA206" s="26"/>
      <c r="FB206" s="26"/>
      <c r="FC206" s="23"/>
      <c r="FD206" s="23"/>
      <c r="FE206" s="23"/>
      <c r="FF206" s="26"/>
      <c r="FG206" s="26"/>
      <c r="FH206" s="23"/>
      <c r="FI206" s="26"/>
      <c r="FJ206" s="26"/>
      <c r="FK206" s="26"/>
      <c r="FL206" s="23"/>
      <c r="FM206" s="26"/>
      <c r="FN206" s="26"/>
      <c r="FO206" s="26"/>
      <c r="FP206" s="26"/>
      <c r="FQ206" s="26"/>
    </row>
    <row r="207" spans="1:173" ht="12.75">
      <c r="A207" s="23"/>
      <c r="B207" s="23"/>
      <c r="C207" s="23"/>
      <c r="D207" s="23"/>
      <c r="E207" s="34"/>
      <c r="F207" s="26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6"/>
      <c r="AB207" s="26"/>
      <c r="AC207" s="23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3"/>
      <c r="AP207" s="26"/>
      <c r="AQ207" s="26"/>
      <c r="AR207" s="23"/>
      <c r="AS207" s="23"/>
      <c r="AT207" s="23"/>
      <c r="AU207" s="23"/>
      <c r="AV207" s="23"/>
      <c r="AW207" s="23"/>
      <c r="AX207" s="26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6"/>
      <c r="BV207" s="26"/>
      <c r="BW207" s="23"/>
      <c r="BX207" s="23"/>
      <c r="BY207" s="26"/>
      <c r="BZ207" s="26"/>
      <c r="CA207" s="26"/>
      <c r="CB207" s="23"/>
      <c r="CC207" s="26"/>
      <c r="CD207" s="26"/>
      <c r="CE207" s="26"/>
      <c r="CF207" s="23"/>
      <c r="CG207" s="23"/>
      <c r="CH207" s="26"/>
      <c r="CI207" s="70"/>
      <c r="CJ207" s="23"/>
      <c r="CK207" s="70"/>
      <c r="CL207" s="70"/>
      <c r="CM207" s="70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70"/>
      <c r="CY207" s="70"/>
      <c r="CZ207" s="70"/>
      <c r="DA207" s="26"/>
      <c r="DB207" s="26"/>
      <c r="DC207" s="26"/>
      <c r="DD207" s="26"/>
      <c r="DE207" s="26"/>
      <c r="DF207" s="26"/>
      <c r="DG207" s="26"/>
      <c r="DH207" s="26"/>
      <c r="DI207" s="26"/>
      <c r="DJ207" s="23"/>
      <c r="DK207" s="23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6"/>
      <c r="FA207" s="26"/>
      <c r="FB207" s="26"/>
      <c r="FC207" s="23"/>
      <c r="FD207" s="23"/>
      <c r="FE207" s="23"/>
      <c r="FF207" s="26"/>
      <c r="FG207" s="26"/>
      <c r="FH207" s="23"/>
      <c r="FI207" s="26"/>
      <c r="FJ207" s="26"/>
      <c r="FK207" s="26"/>
      <c r="FL207" s="23"/>
      <c r="FM207" s="26"/>
      <c r="FN207" s="26"/>
      <c r="FO207" s="26"/>
      <c r="FP207" s="26"/>
      <c r="FQ207" s="26"/>
    </row>
    <row r="208" spans="1:173" ht="12.75">
      <c r="A208" s="23"/>
      <c r="B208" s="23"/>
      <c r="C208" s="23"/>
      <c r="D208" s="23"/>
      <c r="E208" s="34"/>
      <c r="F208" s="26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6"/>
      <c r="AB208" s="26"/>
      <c r="AC208" s="23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3"/>
      <c r="AP208" s="26"/>
      <c r="AQ208" s="26"/>
      <c r="AR208" s="23"/>
      <c r="AS208" s="23"/>
      <c r="AT208" s="23"/>
      <c r="AU208" s="23"/>
      <c r="AV208" s="23"/>
      <c r="AW208" s="23"/>
      <c r="AX208" s="26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6"/>
      <c r="BV208" s="26"/>
      <c r="BW208" s="23"/>
      <c r="BX208" s="23"/>
      <c r="BY208" s="26"/>
      <c r="BZ208" s="26"/>
      <c r="CA208" s="26"/>
      <c r="CB208" s="23"/>
      <c r="CC208" s="26"/>
      <c r="CD208" s="26"/>
      <c r="CE208" s="26"/>
      <c r="CF208" s="23"/>
      <c r="CG208" s="23"/>
      <c r="CH208" s="26"/>
      <c r="CI208" s="70"/>
      <c r="CJ208" s="23"/>
      <c r="CK208" s="70"/>
      <c r="CL208" s="70"/>
      <c r="CM208" s="70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70"/>
      <c r="CY208" s="70"/>
      <c r="CZ208" s="70"/>
      <c r="DA208" s="26"/>
      <c r="DB208" s="26"/>
      <c r="DC208" s="26"/>
      <c r="DD208" s="26"/>
      <c r="DE208" s="26"/>
      <c r="DF208" s="26"/>
      <c r="DG208" s="26"/>
      <c r="DH208" s="26"/>
      <c r="DI208" s="26"/>
      <c r="DJ208" s="23"/>
      <c r="DK208" s="23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6"/>
      <c r="FA208" s="26"/>
      <c r="FB208" s="26"/>
      <c r="FC208" s="23"/>
      <c r="FD208" s="23"/>
      <c r="FE208" s="23"/>
      <c r="FF208" s="26"/>
      <c r="FG208" s="26"/>
      <c r="FH208" s="23"/>
      <c r="FI208" s="26"/>
      <c r="FJ208" s="26"/>
      <c r="FK208" s="26"/>
      <c r="FL208" s="23"/>
      <c r="FM208" s="26"/>
      <c r="FN208" s="26"/>
      <c r="FO208" s="26"/>
      <c r="FP208" s="26"/>
      <c r="FQ208" s="26"/>
    </row>
    <row r="209" spans="1:173" ht="12.75">
      <c r="A209" s="23"/>
      <c r="B209" s="23"/>
      <c r="C209" s="23"/>
      <c r="D209" s="23"/>
      <c r="E209" s="34"/>
      <c r="F209" s="26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6"/>
      <c r="AB209" s="26"/>
      <c r="AC209" s="23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3"/>
      <c r="AP209" s="26"/>
      <c r="AQ209" s="26"/>
      <c r="AR209" s="23"/>
      <c r="AS209" s="23"/>
      <c r="AT209" s="23"/>
      <c r="AU209" s="23"/>
      <c r="AV209" s="23"/>
      <c r="AW209" s="23"/>
      <c r="AX209" s="26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6"/>
      <c r="BV209" s="26"/>
      <c r="BW209" s="23"/>
      <c r="BX209" s="23"/>
      <c r="BY209" s="26"/>
      <c r="BZ209" s="26"/>
      <c r="CA209" s="26"/>
      <c r="CB209" s="23"/>
      <c r="CC209" s="26"/>
      <c r="CD209" s="26"/>
      <c r="CE209" s="26"/>
      <c r="CF209" s="23"/>
      <c r="CG209" s="23"/>
      <c r="CH209" s="26"/>
      <c r="CI209" s="70"/>
      <c r="CJ209" s="23"/>
      <c r="CK209" s="70"/>
      <c r="CL209" s="70"/>
      <c r="CM209" s="70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70"/>
      <c r="CY209" s="70"/>
      <c r="CZ209" s="70"/>
      <c r="DA209" s="26"/>
      <c r="DB209" s="26"/>
      <c r="DC209" s="26"/>
      <c r="DD209" s="26"/>
      <c r="DE209" s="26"/>
      <c r="DF209" s="26"/>
      <c r="DG209" s="26"/>
      <c r="DH209" s="26"/>
      <c r="DI209" s="26"/>
      <c r="DJ209" s="23"/>
      <c r="DK209" s="23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6"/>
      <c r="FA209" s="26"/>
      <c r="FB209" s="26"/>
      <c r="FC209" s="23"/>
      <c r="FD209" s="23"/>
      <c r="FE209" s="23"/>
      <c r="FF209" s="26"/>
      <c r="FG209" s="26"/>
      <c r="FH209" s="23"/>
      <c r="FI209" s="26"/>
      <c r="FJ209" s="26"/>
      <c r="FK209" s="26"/>
      <c r="FL209" s="23"/>
      <c r="FM209" s="26"/>
      <c r="FN209" s="26"/>
      <c r="FO209" s="26"/>
      <c r="FP209" s="26"/>
      <c r="FQ209" s="26"/>
    </row>
    <row r="210" spans="1:173" ht="12.75">
      <c r="A210" s="23"/>
      <c r="B210" s="23"/>
      <c r="C210" s="23"/>
      <c r="D210" s="23"/>
      <c r="E210" s="34"/>
      <c r="F210" s="26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6"/>
      <c r="AB210" s="26"/>
      <c r="AC210" s="23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3"/>
      <c r="AP210" s="26"/>
      <c r="AQ210" s="26"/>
      <c r="AR210" s="23"/>
      <c r="AS210" s="23"/>
      <c r="AT210" s="23"/>
      <c r="AU210" s="23"/>
      <c r="AV210" s="23"/>
      <c r="AW210" s="23"/>
      <c r="AX210" s="26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6"/>
      <c r="BV210" s="26"/>
      <c r="BW210" s="23"/>
      <c r="BX210" s="23"/>
      <c r="BY210" s="26"/>
      <c r="BZ210" s="26"/>
      <c r="CA210" s="26"/>
      <c r="CB210" s="23"/>
      <c r="CC210" s="26"/>
      <c r="CD210" s="26"/>
      <c r="CE210" s="26"/>
      <c r="CF210" s="23"/>
      <c r="CG210" s="23"/>
      <c r="CH210" s="26"/>
      <c r="CI210" s="70"/>
      <c r="CJ210" s="23"/>
      <c r="CK210" s="70"/>
      <c r="CL210" s="70"/>
      <c r="CM210" s="70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70"/>
      <c r="CY210" s="70"/>
      <c r="CZ210" s="70"/>
      <c r="DA210" s="26"/>
      <c r="DB210" s="26"/>
      <c r="DC210" s="26"/>
      <c r="DD210" s="26"/>
      <c r="DE210" s="26"/>
      <c r="DF210" s="26"/>
      <c r="DG210" s="26"/>
      <c r="DH210" s="26"/>
      <c r="DI210" s="26"/>
      <c r="DJ210" s="23"/>
      <c r="DK210" s="23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6"/>
      <c r="FA210" s="26"/>
      <c r="FB210" s="26"/>
      <c r="FC210" s="23"/>
      <c r="FD210" s="23"/>
      <c r="FE210" s="23"/>
      <c r="FF210" s="26"/>
      <c r="FG210" s="26"/>
      <c r="FH210" s="23"/>
      <c r="FI210" s="26"/>
      <c r="FJ210" s="26"/>
      <c r="FK210" s="26"/>
      <c r="FL210" s="23"/>
      <c r="FM210" s="26"/>
      <c r="FN210" s="26"/>
      <c r="FO210" s="26"/>
      <c r="FP210" s="26"/>
      <c r="FQ210" s="26"/>
    </row>
    <row r="211" spans="1:173" ht="12.75">
      <c r="A211" s="23"/>
      <c r="B211" s="23"/>
      <c r="C211" s="23"/>
      <c r="D211" s="23"/>
      <c r="E211" s="34"/>
      <c r="F211" s="26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6"/>
      <c r="AB211" s="26"/>
      <c r="AC211" s="23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3"/>
      <c r="AP211" s="26"/>
      <c r="AQ211" s="26"/>
      <c r="AR211" s="23"/>
      <c r="AS211" s="23"/>
      <c r="AT211" s="23"/>
      <c r="AU211" s="23"/>
      <c r="AV211" s="23"/>
      <c r="AW211" s="23"/>
      <c r="AX211" s="26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6"/>
      <c r="BV211" s="26"/>
      <c r="BW211" s="23"/>
      <c r="BX211" s="23"/>
      <c r="BY211" s="26"/>
      <c r="BZ211" s="26"/>
      <c r="CA211" s="26"/>
      <c r="CB211" s="23"/>
      <c r="CC211" s="26"/>
      <c r="CD211" s="26"/>
      <c r="CE211" s="26"/>
      <c r="CF211" s="23"/>
      <c r="CG211" s="23"/>
      <c r="CH211" s="26"/>
      <c r="CI211" s="70"/>
      <c r="CJ211" s="23"/>
      <c r="CK211" s="70"/>
      <c r="CL211" s="70"/>
      <c r="CM211" s="70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70"/>
      <c r="CY211" s="70"/>
      <c r="CZ211" s="70"/>
      <c r="DA211" s="26"/>
      <c r="DB211" s="26"/>
      <c r="DC211" s="26"/>
      <c r="DD211" s="26"/>
      <c r="DE211" s="26"/>
      <c r="DF211" s="26"/>
      <c r="DG211" s="26"/>
      <c r="DH211" s="26"/>
      <c r="DI211" s="26"/>
      <c r="DJ211" s="23"/>
      <c r="DK211" s="23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6"/>
      <c r="FA211" s="26"/>
      <c r="FB211" s="26"/>
      <c r="FC211" s="23"/>
      <c r="FD211" s="23"/>
      <c r="FE211" s="23"/>
      <c r="FF211" s="26"/>
      <c r="FG211" s="26"/>
      <c r="FH211" s="23"/>
      <c r="FI211" s="26"/>
      <c r="FJ211" s="26"/>
      <c r="FK211" s="26"/>
      <c r="FL211" s="23"/>
      <c r="FM211" s="26"/>
      <c r="FN211" s="26"/>
      <c r="FO211" s="26"/>
      <c r="FP211" s="26"/>
      <c r="FQ211" s="26"/>
    </row>
    <row r="212" spans="1:173" ht="12.75">
      <c r="A212" s="23"/>
      <c r="B212" s="23"/>
      <c r="C212" s="23"/>
      <c r="D212" s="23"/>
      <c r="E212" s="34"/>
      <c r="F212" s="26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6"/>
      <c r="AB212" s="26"/>
      <c r="AC212" s="23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3"/>
      <c r="AP212" s="26"/>
      <c r="AQ212" s="26"/>
      <c r="AR212" s="23"/>
      <c r="AS212" s="23"/>
      <c r="AT212" s="23"/>
      <c r="AU212" s="23"/>
      <c r="AV212" s="23"/>
      <c r="AW212" s="23"/>
      <c r="AX212" s="26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6"/>
      <c r="BV212" s="26"/>
      <c r="BW212" s="23"/>
      <c r="BX212" s="23"/>
      <c r="BY212" s="26"/>
      <c r="BZ212" s="26"/>
      <c r="CA212" s="26"/>
      <c r="CB212" s="23"/>
      <c r="CC212" s="26"/>
      <c r="CD212" s="26"/>
      <c r="CE212" s="26"/>
      <c r="CF212" s="23"/>
      <c r="CG212" s="23"/>
      <c r="CH212" s="26"/>
      <c r="CI212" s="26"/>
      <c r="CJ212" s="23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3"/>
      <c r="DK212" s="23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6"/>
      <c r="FA212" s="26"/>
      <c r="FB212" s="26"/>
      <c r="FC212" s="23"/>
      <c r="FD212" s="23"/>
      <c r="FE212" s="23"/>
      <c r="FF212" s="26"/>
      <c r="FG212" s="26"/>
      <c r="FH212" s="23"/>
      <c r="FI212" s="26"/>
      <c r="FJ212" s="26"/>
      <c r="FK212" s="26"/>
      <c r="FL212" s="23"/>
      <c r="FM212" s="26"/>
      <c r="FN212" s="26"/>
      <c r="FO212" s="26"/>
      <c r="FP212" s="26"/>
      <c r="FQ212" s="26"/>
    </row>
    <row r="213" spans="1:173" ht="12.75">
      <c r="A213" s="23"/>
      <c r="B213" s="23"/>
      <c r="C213" s="23"/>
      <c r="D213" s="23"/>
      <c r="E213" s="34"/>
      <c r="F213" s="26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6"/>
      <c r="AB213" s="26"/>
      <c r="AC213" s="23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3"/>
      <c r="AP213" s="26"/>
      <c r="AQ213" s="26"/>
      <c r="AR213" s="23"/>
      <c r="AS213" s="23"/>
      <c r="AT213" s="23"/>
      <c r="AU213" s="23"/>
      <c r="AV213" s="23"/>
      <c r="AW213" s="23"/>
      <c r="AX213" s="26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6"/>
      <c r="BV213" s="26"/>
      <c r="BW213" s="23"/>
      <c r="BX213" s="23"/>
      <c r="BY213" s="26"/>
      <c r="BZ213" s="26"/>
      <c r="CA213" s="26"/>
      <c r="CB213" s="23"/>
      <c r="CC213" s="26"/>
      <c r="CD213" s="26"/>
      <c r="CE213" s="26"/>
      <c r="CF213" s="23"/>
      <c r="CG213" s="23"/>
      <c r="CH213" s="26"/>
      <c r="CI213" s="26"/>
      <c r="CJ213" s="23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3"/>
      <c r="DK213" s="23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6"/>
      <c r="FA213" s="26"/>
      <c r="FB213" s="26"/>
      <c r="FC213" s="23"/>
      <c r="FD213" s="23"/>
      <c r="FE213" s="23"/>
      <c r="FF213" s="26"/>
      <c r="FG213" s="26"/>
      <c r="FH213" s="23"/>
      <c r="FI213" s="26"/>
      <c r="FJ213" s="26"/>
      <c r="FK213" s="26"/>
      <c r="FL213" s="23"/>
      <c r="FM213" s="26"/>
      <c r="FN213" s="26"/>
      <c r="FO213" s="26"/>
      <c r="FP213" s="26"/>
      <c r="FQ213" s="26"/>
    </row>
    <row r="214" spans="1:173" ht="12.75">
      <c r="A214" s="23"/>
      <c r="B214" s="23"/>
      <c r="C214" s="23"/>
      <c r="D214" s="23"/>
      <c r="E214" s="34"/>
      <c r="F214" s="26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6"/>
      <c r="AB214" s="26"/>
      <c r="AC214" s="23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3"/>
      <c r="AP214" s="26"/>
      <c r="AQ214" s="26"/>
      <c r="AR214" s="23"/>
      <c r="AS214" s="23"/>
      <c r="AT214" s="23"/>
      <c r="AU214" s="23"/>
      <c r="AV214" s="23"/>
      <c r="AW214" s="23"/>
      <c r="AX214" s="26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6"/>
      <c r="BV214" s="26"/>
      <c r="BW214" s="23"/>
      <c r="BX214" s="23"/>
      <c r="BY214" s="26"/>
      <c r="BZ214" s="26"/>
      <c r="CA214" s="26"/>
      <c r="CB214" s="23"/>
      <c r="CC214" s="26"/>
      <c r="CD214" s="26"/>
      <c r="CE214" s="26"/>
      <c r="CF214" s="23"/>
      <c r="CG214" s="23"/>
      <c r="CH214" s="26"/>
      <c r="CI214" s="26"/>
      <c r="CJ214" s="23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3"/>
      <c r="DK214" s="23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6"/>
      <c r="FA214" s="26"/>
      <c r="FB214" s="26"/>
      <c r="FC214" s="23"/>
      <c r="FD214" s="23"/>
      <c r="FE214" s="23"/>
      <c r="FF214" s="26"/>
      <c r="FG214" s="26"/>
      <c r="FH214" s="23"/>
      <c r="FI214" s="26"/>
      <c r="FJ214" s="26"/>
      <c r="FK214" s="26"/>
      <c r="FL214" s="23"/>
      <c r="FM214" s="26"/>
      <c r="FN214" s="26"/>
      <c r="FO214" s="26"/>
      <c r="FP214" s="26"/>
      <c r="FQ214" s="26"/>
    </row>
    <row r="215" spans="1:173" ht="12.75">
      <c r="A215" s="23"/>
      <c r="B215" s="23"/>
      <c r="C215" s="23"/>
      <c r="D215" s="23"/>
      <c r="E215" s="34"/>
      <c r="F215" s="26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6"/>
      <c r="AB215" s="26"/>
      <c r="AC215" s="23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3"/>
      <c r="AP215" s="26"/>
      <c r="AQ215" s="26"/>
      <c r="AR215" s="23"/>
      <c r="AS215" s="23"/>
      <c r="AT215" s="23"/>
      <c r="AU215" s="23"/>
      <c r="AV215" s="23"/>
      <c r="AW215" s="23"/>
      <c r="AX215" s="26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6"/>
      <c r="BV215" s="26"/>
      <c r="BW215" s="23"/>
      <c r="BX215" s="23"/>
      <c r="BY215" s="26"/>
      <c r="BZ215" s="26"/>
      <c r="CA215" s="26"/>
      <c r="CB215" s="23"/>
      <c r="CC215" s="26"/>
      <c r="CD215" s="26"/>
      <c r="CE215" s="26"/>
      <c r="CF215" s="23"/>
      <c r="CG215" s="23"/>
      <c r="CH215" s="26"/>
      <c r="CI215" s="26"/>
      <c r="CJ215" s="23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3"/>
      <c r="DK215" s="23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6"/>
      <c r="FA215" s="26"/>
      <c r="FB215" s="26"/>
      <c r="FC215" s="23"/>
      <c r="FD215" s="23"/>
      <c r="FE215" s="23"/>
      <c r="FF215" s="26"/>
      <c r="FG215" s="26"/>
      <c r="FH215" s="23"/>
      <c r="FI215" s="26"/>
      <c r="FJ215" s="26"/>
      <c r="FK215" s="26"/>
      <c r="FL215" s="23"/>
      <c r="FM215" s="26"/>
      <c r="FN215" s="26"/>
      <c r="FO215" s="26"/>
      <c r="FP215" s="26"/>
      <c r="FQ215" s="26"/>
    </row>
    <row r="216" spans="1:173" ht="12.75">
      <c r="A216" s="23"/>
      <c r="B216" s="23"/>
      <c r="C216" s="23"/>
      <c r="D216" s="23"/>
      <c r="E216" s="34"/>
      <c r="F216" s="26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6"/>
      <c r="AB216" s="26"/>
      <c r="AC216" s="23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3"/>
      <c r="AP216" s="26"/>
      <c r="AQ216" s="26"/>
      <c r="AR216" s="23"/>
      <c r="AS216" s="23"/>
      <c r="AT216" s="23"/>
      <c r="AU216" s="23"/>
      <c r="AV216" s="23"/>
      <c r="AW216" s="23"/>
      <c r="AX216" s="26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6"/>
      <c r="BV216" s="26"/>
      <c r="BW216" s="23"/>
      <c r="BX216" s="23"/>
      <c r="BY216" s="26"/>
      <c r="BZ216" s="26"/>
      <c r="CA216" s="26"/>
      <c r="CB216" s="23"/>
      <c r="CC216" s="26"/>
      <c r="CD216" s="26"/>
      <c r="CE216" s="26"/>
      <c r="CF216" s="23"/>
      <c r="CG216" s="23"/>
      <c r="CH216" s="26"/>
      <c r="CI216" s="26"/>
      <c r="CJ216" s="23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3"/>
      <c r="DK216" s="23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6"/>
      <c r="FA216" s="26"/>
      <c r="FB216" s="26"/>
      <c r="FC216" s="23"/>
      <c r="FD216" s="23"/>
      <c r="FE216" s="23"/>
      <c r="FF216" s="26"/>
      <c r="FG216" s="26"/>
      <c r="FH216" s="23"/>
      <c r="FI216" s="26"/>
      <c r="FJ216" s="26"/>
      <c r="FK216" s="26"/>
      <c r="FL216" s="23"/>
      <c r="FM216" s="26"/>
      <c r="FN216" s="26"/>
      <c r="FO216" s="26"/>
      <c r="FP216" s="26"/>
      <c r="FQ216" s="26"/>
    </row>
    <row r="217" spans="1:173" ht="12.75">
      <c r="A217" s="23"/>
      <c r="B217" s="23"/>
      <c r="C217" s="23"/>
      <c r="D217" s="23"/>
      <c r="E217" s="34"/>
      <c r="F217" s="26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6"/>
      <c r="AB217" s="26"/>
      <c r="AC217" s="23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3"/>
      <c r="AP217" s="26"/>
      <c r="AQ217" s="26"/>
      <c r="AR217" s="23"/>
      <c r="AS217" s="23"/>
      <c r="AT217" s="23"/>
      <c r="AU217" s="23"/>
      <c r="AV217" s="23"/>
      <c r="AW217" s="23"/>
      <c r="AX217" s="26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6"/>
      <c r="BV217" s="26"/>
      <c r="BW217" s="23"/>
      <c r="BX217" s="23"/>
      <c r="BY217" s="26"/>
      <c r="BZ217" s="26"/>
      <c r="CA217" s="26"/>
      <c r="CB217" s="23"/>
      <c r="CC217" s="26"/>
      <c r="CD217" s="26"/>
      <c r="CE217" s="26"/>
      <c r="CF217" s="23"/>
      <c r="CG217" s="23"/>
      <c r="CH217" s="26"/>
      <c r="CI217" s="26"/>
      <c r="CJ217" s="23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3"/>
      <c r="DK217" s="23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6"/>
      <c r="FA217" s="26"/>
      <c r="FB217" s="26"/>
      <c r="FC217" s="23"/>
      <c r="FD217" s="23"/>
      <c r="FE217" s="23"/>
      <c r="FF217" s="26"/>
      <c r="FG217" s="26"/>
      <c r="FH217" s="23"/>
      <c r="FI217" s="26"/>
      <c r="FJ217" s="26"/>
      <c r="FK217" s="26"/>
      <c r="FL217" s="23"/>
      <c r="FM217" s="26"/>
      <c r="FN217" s="26"/>
      <c r="FO217" s="26"/>
      <c r="FP217" s="26"/>
      <c r="FQ217" s="26"/>
    </row>
    <row r="218" spans="1:173" ht="12.75">
      <c r="A218" s="23"/>
      <c r="B218" s="23"/>
      <c r="C218" s="23"/>
      <c r="D218" s="23"/>
      <c r="E218" s="34"/>
      <c r="F218" s="26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6"/>
      <c r="AB218" s="26"/>
      <c r="AC218" s="23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3"/>
      <c r="AP218" s="26"/>
      <c r="AQ218" s="26"/>
      <c r="AR218" s="23"/>
      <c r="AS218" s="23"/>
      <c r="AT218" s="23"/>
      <c r="AU218" s="23"/>
      <c r="AV218" s="23"/>
      <c r="AW218" s="23"/>
      <c r="AX218" s="26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6"/>
      <c r="BV218" s="26"/>
      <c r="BW218" s="23"/>
      <c r="BX218" s="23"/>
      <c r="BY218" s="26"/>
      <c r="BZ218" s="26"/>
      <c r="CA218" s="26"/>
      <c r="CB218" s="23"/>
      <c r="CC218" s="26"/>
      <c r="CD218" s="26"/>
      <c r="CE218" s="26"/>
      <c r="CF218" s="23"/>
      <c r="CG218" s="23"/>
      <c r="CH218" s="26"/>
      <c r="CI218" s="26"/>
      <c r="CJ218" s="23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3"/>
      <c r="DK218" s="23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6"/>
      <c r="FA218" s="26"/>
      <c r="FB218" s="26"/>
      <c r="FC218" s="23"/>
      <c r="FD218" s="23"/>
      <c r="FE218" s="23"/>
      <c r="FF218" s="26"/>
      <c r="FG218" s="26"/>
      <c r="FH218" s="23"/>
      <c r="FI218" s="26"/>
      <c r="FJ218" s="26"/>
      <c r="FK218" s="26"/>
      <c r="FL218" s="23"/>
      <c r="FM218" s="26"/>
      <c r="FN218" s="26"/>
      <c r="FO218" s="26"/>
      <c r="FP218" s="26"/>
      <c r="FQ218" s="26"/>
    </row>
    <row r="219" spans="1:173" ht="12.75">
      <c r="A219" s="23"/>
      <c r="B219" s="23"/>
      <c r="C219" s="23"/>
      <c r="D219" s="23"/>
      <c r="E219" s="34"/>
      <c r="F219" s="26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6"/>
      <c r="AB219" s="26"/>
      <c r="AC219" s="23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3"/>
      <c r="AP219" s="26"/>
      <c r="AQ219" s="26"/>
      <c r="AR219" s="23"/>
      <c r="AS219" s="23"/>
      <c r="AT219" s="23"/>
      <c r="AU219" s="23"/>
      <c r="AV219" s="23"/>
      <c r="AW219" s="23"/>
      <c r="AX219" s="26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6"/>
      <c r="BV219" s="26"/>
      <c r="BW219" s="23"/>
      <c r="BX219" s="23"/>
      <c r="BY219" s="26"/>
      <c r="BZ219" s="26"/>
      <c r="CA219" s="26"/>
      <c r="CB219" s="23"/>
      <c r="CC219" s="26"/>
      <c r="CD219" s="26"/>
      <c r="CE219" s="26"/>
      <c r="CF219" s="23"/>
      <c r="CG219" s="23"/>
      <c r="CH219" s="26"/>
      <c r="CI219" s="26"/>
      <c r="CJ219" s="23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3"/>
      <c r="DK219" s="23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6"/>
      <c r="FA219" s="26"/>
      <c r="FB219" s="26"/>
      <c r="FC219" s="23"/>
      <c r="FD219" s="23"/>
      <c r="FE219" s="23"/>
      <c r="FF219" s="26"/>
      <c r="FG219" s="26"/>
      <c r="FH219" s="23"/>
      <c r="FI219" s="26"/>
      <c r="FJ219" s="26"/>
      <c r="FK219" s="26"/>
      <c r="FL219" s="23"/>
      <c r="FM219" s="26"/>
      <c r="FN219" s="26"/>
      <c r="FO219" s="26"/>
      <c r="FP219" s="26"/>
      <c r="FQ219" s="26"/>
    </row>
    <row r="220" spans="1:173" ht="12.75">
      <c r="A220" s="23"/>
      <c r="B220" s="23"/>
      <c r="C220" s="23"/>
      <c r="D220" s="23"/>
      <c r="E220" s="34"/>
      <c r="F220" s="26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6"/>
      <c r="AB220" s="26"/>
      <c r="AC220" s="23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3"/>
      <c r="AP220" s="26"/>
      <c r="AQ220" s="26"/>
      <c r="AR220" s="23"/>
      <c r="AS220" s="23"/>
      <c r="AT220" s="23"/>
      <c r="AU220" s="23"/>
      <c r="AV220" s="23"/>
      <c r="AW220" s="23"/>
      <c r="AX220" s="26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6"/>
      <c r="BV220" s="26"/>
      <c r="BW220" s="23"/>
      <c r="BX220" s="23"/>
      <c r="BY220" s="26"/>
      <c r="BZ220" s="26"/>
      <c r="CA220" s="26"/>
      <c r="CB220" s="23"/>
      <c r="CC220" s="26"/>
      <c r="CD220" s="26"/>
      <c r="CE220" s="26"/>
      <c r="CF220" s="23"/>
      <c r="CG220" s="23"/>
      <c r="CH220" s="26"/>
      <c r="CI220" s="26"/>
      <c r="CJ220" s="23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3"/>
      <c r="DK220" s="23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6"/>
      <c r="FA220" s="26"/>
      <c r="FB220" s="26"/>
      <c r="FC220" s="23"/>
      <c r="FD220" s="23"/>
      <c r="FE220" s="23"/>
      <c r="FF220" s="26"/>
      <c r="FG220" s="26"/>
      <c r="FH220" s="23"/>
      <c r="FI220" s="26"/>
      <c r="FJ220" s="26"/>
      <c r="FK220" s="26"/>
      <c r="FL220" s="23"/>
      <c r="FM220" s="26"/>
      <c r="FN220" s="26"/>
      <c r="FO220" s="26"/>
      <c r="FP220" s="26"/>
      <c r="FQ220" s="26"/>
    </row>
    <row r="221" spans="1:173" ht="12.75">
      <c r="A221" s="23"/>
      <c r="B221" s="23"/>
      <c r="C221" s="23"/>
      <c r="D221" s="23"/>
      <c r="E221" s="34"/>
      <c r="F221" s="26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6"/>
      <c r="AB221" s="26"/>
      <c r="AC221" s="23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3"/>
      <c r="AP221" s="26"/>
      <c r="AQ221" s="26"/>
      <c r="AR221" s="23"/>
      <c r="AS221" s="23"/>
      <c r="AT221" s="23"/>
      <c r="AU221" s="23"/>
      <c r="AV221" s="23"/>
      <c r="AW221" s="23"/>
      <c r="AX221" s="26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6"/>
      <c r="BV221" s="26"/>
      <c r="BW221" s="23"/>
      <c r="BX221" s="23"/>
      <c r="BY221" s="26"/>
      <c r="BZ221" s="26"/>
      <c r="CA221" s="26"/>
      <c r="CB221" s="23"/>
      <c r="CC221" s="26"/>
      <c r="CD221" s="26"/>
      <c r="CE221" s="26"/>
      <c r="CF221" s="23"/>
      <c r="CG221" s="23"/>
      <c r="CH221" s="26"/>
      <c r="CI221" s="26"/>
      <c r="CJ221" s="23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3"/>
      <c r="DK221" s="23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6"/>
      <c r="FA221" s="26"/>
      <c r="FB221" s="26"/>
      <c r="FC221" s="23"/>
      <c r="FD221" s="23"/>
      <c r="FE221" s="23"/>
      <c r="FF221" s="26"/>
      <c r="FG221" s="26"/>
      <c r="FH221" s="23"/>
      <c r="FI221" s="26"/>
      <c r="FJ221" s="26"/>
      <c r="FK221" s="26"/>
      <c r="FL221" s="23"/>
      <c r="FM221" s="26"/>
      <c r="FN221" s="26"/>
      <c r="FO221" s="26"/>
      <c r="FP221" s="26"/>
      <c r="FQ221" s="26"/>
    </row>
    <row r="222" spans="1:173" ht="12.75">
      <c r="A222" s="23"/>
      <c r="B222" s="23"/>
      <c r="C222" s="23"/>
      <c r="D222" s="23"/>
      <c r="E222" s="34"/>
      <c r="F222" s="26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6"/>
      <c r="AB222" s="26"/>
      <c r="AC222" s="23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3"/>
      <c r="AP222" s="26"/>
      <c r="AQ222" s="26"/>
      <c r="AR222" s="23"/>
      <c r="AS222" s="23"/>
      <c r="AT222" s="23"/>
      <c r="AU222" s="23"/>
      <c r="AV222" s="23"/>
      <c r="AW222" s="23"/>
      <c r="AX222" s="26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6"/>
      <c r="BV222" s="26"/>
      <c r="BW222" s="23"/>
      <c r="BX222" s="23"/>
      <c r="BY222" s="26"/>
      <c r="BZ222" s="26"/>
      <c r="CA222" s="26"/>
      <c r="CB222" s="23"/>
      <c r="CC222" s="26"/>
      <c r="CD222" s="26"/>
      <c r="CE222" s="26"/>
      <c r="CF222" s="23"/>
      <c r="CG222" s="23"/>
      <c r="CH222" s="26"/>
      <c r="CI222" s="26"/>
      <c r="CJ222" s="23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3"/>
      <c r="DK222" s="23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6"/>
      <c r="FA222" s="26"/>
      <c r="FB222" s="26"/>
      <c r="FC222" s="23"/>
      <c r="FD222" s="23"/>
      <c r="FE222" s="23"/>
      <c r="FF222" s="26"/>
      <c r="FG222" s="26"/>
      <c r="FH222" s="23"/>
      <c r="FI222" s="26"/>
      <c r="FJ222" s="26"/>
      <c r="FK222" s="26"/>
      <c r="FL222" s="23"/>
      <c r="FM222" s="26"/>
      <c r="FN222" s="26"/>
      <c r="FO222" s="26"/>
      <c r="FP222" s="26"/>
      <c r="FQ222" s="26"/>
    </row>
    <row r="223" spans="1:173" ht="12.75">
      <c r="A223" s="23"/>
      <c r="B223" s="23"/>
      <c r="C223" s="23"/>
      <c r="D223" s="23"/>
      <c r="E223" s="34"/>
      <c r="F223" s="26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6"/>
      <c r="AB223" s="26"/>
      <c r="AC223" s="23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3"/>
      <c r="AP223" s="26"/>
      <c r="AQ223" s="26"/>
      <c r="AR223" s="23"/>
      <c r="AS223" s="23"/>
      <c r="AT223" s="23"/>
      <c r="AU223" s="23"/>
      <c r="AV223" s="23"/>
      <c r="AW223" s="23"/>
      <c r="AX223" s="26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6"/>
      <c r="BV223" s="26"/>
      <c r="BW223" s="23"/>
      <c r="BX223" s="23"/>
      <c r="BY223" s="26"/>
      <c r="BZ223" s="26"/>
      <c r="CA223" s="26"/>
      <c r="CB223" s="23"/>
      <c r="CC223" s="26"/>
      <c r="CD223" s="26"/>
      <c r="CE223" s="26"/>
      <c r="CF223" s="23"/>
      <c r="CG223" s="23"/>
      <c r="CH223" s="26"/>
      <c r="CI223" s="26"/>
      <c r="CJ223" s="23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3"/>
      <c r="DK223" s="23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6"/>
      <c r="FA223" s="26"/>
      <c r="FB223" s="26"/>
      <c r="FC223" s="23"/>
      <c r="FD223" s="23"/>
      <c r="FE223" s="23"/>
      <c r="FF223" s="26"/>
      <c r="FG223" s="26"/>
      <c r="FH223" s="23"/>
      <c r="FI223" s="26"/>
      <c r="FJ223" s="26"/>
      <c r="FK223" s="26"/>
      <c r="FL223" s="23"/>
      <c r="FM223" s="26"/>
      <c r="FN223" s="26"/>
      <c r="FO223" s="26"/>
      <c r="FP223" s="26"/>
      <c r="FQ223" s="26"/>
    </row>
    <row r="224" spans="1:173" ht="12.75">
      <c r="A224" s="23"/>
      <c r="B224" s="23"/>
      <c r="C224" s="23"/>
      <c r="D224" s="23"/>
      <c r="E224" s="34"/>
      <c r="F224" s="26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6"/>
      <c r="AB224" s="26"/>
      <c r="AC224" s="23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3"/>
      <c r="AP224" s="26"/>
      <c r="AQ224" s="26"/>
      <c r="AR224" s="23"/>
      <c r="AS224" s="23"/>
      <c r="AT224" s="23"/>
      <c r="AU224" s="23"/>
      <c r="AV224" s="23"/>
      <c r="AW224" s="23"/>
      <c r="AX224" s="26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6"/>
      <c r="BV224" s="26"/>
      <c r="BW224" s="23"/>
      <c r="BX224" s="23"/>
      <c r="BY224" s="26"/>
      <c r="BZ224" s="26"/>
      <c r="CA224" s="26"/>
      <c r="CB224" s="23"/>
      <c r="CC224" s="26"/>
      <c r="CD224" s="26"/>
      <c r="CE224" s="26"/>
      <c r="CF224" s="23"/>
      <c r="CG224" s="23"/>
      <c r="CH224" s="26"/>
      <c r="CI224" s="26"/>
      <c r="CJ224" s="23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3"/>
      <c r="DK224" s="23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6"/>
      <c r="FA224" s="26"/>
      <c r="FB224" s="26"/>
      <c r="FC224" s="23"/>
      <c r="FD224" s="23"/>
      <c r="FE224" s="23"/>
      <c r="FF224" s="26"/>
      <c r="FG224" s="26"/>
      <c r="FH224" s="23"/>
      <c r="FI224" s="26"/>
      <c r="FJ224" s="26"/>
      <c r="FK224" s="26"/>
      <c r="FL224" s="23"/>
      <c r="FM224" s="26"/>
      <c r="FN224" s="26"/>
      <c r="FO224" s="26"/>
      <c r="FP224" s="26"/>
      <c r="FQ224" s="26"/>
    </row>
    <row r="225" spans="1:173" ht="12.75">
      <c r="A225" s="23"/>
      <c r="B225" s="23"/>
      <c r="C225" s="23"/>
      <c r="D225" s="23"/>
      <c r="E225" s="34"/>
      <c r="F225" s="26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6"/>
      <c r="AB225" s="26"/>
      <c r="AC225" s="23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3"/>
      <c r="AP225" s="26"/>
      <c r="AQ225" s="26"/>
      <c r="AR225" s="23"/>
      <c r="AS225" s="23"/>
      <c r="AT225" s="23"/>
      <c r="AU225" s="23"/>
      <c r="AV225" s="23"/>
      <c r="AW225" s="23"/>
      <c r="AX225" s="26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6"/>
      <c r="BV225" s="26"/>
      <c r="BW225" s="23"/>
      <c r="BX225" s="23"/>
      <c r="BY225" s="26"/>
      <c r="BZ225" s="26"/>
      <c r="CA225" s="26"/>
      <c r="CB225" s="23"/>
      <c r="CC225" s="26"/>
      <c r="CD225" s="26"/>
      <c r="CE225" s="26"/>
      <c r="CF225" s="23"/>
      <c r="CG225" s="23"/>
      <c r="CH225" s="26"/>
      <c r="CI225" s="26"/>
      <c r="CJ225" s="23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3"/>
      <c r="DK225" s="23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6"/>
      <c r="FA225" s="26"/>
      <c r="FB225" s="26"/>
      <c r="FC225" s="23"/>
      <c r="FD225" s="23"/>
      <c r="FE225" s="23"/>
      <c r="FF225" s="26"/>
      <c r="FG225" s="26"/>
      <c r="FH225" s="23"/>
      <c r="FI225" s="26"/>
      <c r="FJ225" s="26"/>
      <c r="FK225" s="26"/>
      <c r="FL225" s="23"/>
      <c r="FM225" s="26"/>
      <c r="FN225" s="26"/>
      <c r="FO225" s="26"/>
      <c r="FP225" s="26"/>
      <c r="FQ225" s="26"/>
    </row>
    <row r="226" spans="1:173" ht="12.75">
      <c r="A226" s="23"/>
      <c r="B226" s="23"/>
      <c r="C226" s="23"/>
      <c r="D226" s="23"/>
      <c r="E226" s="34"/>
      <c r="F226" s="26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6"/>
      <c r="AB226" s="26"/>
      <c r="AC226" s="23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3"/>
      <c r="AP226" s="26"/>
      <c r="AQ226" s="26"/>
      <c r="AR226" s="23"/>
      <c r="AS226" s="23"/>
      <c r="AT226" s="23"/>
      <c r="AU226" s="23"/>
      <c r="AV226" s="23"/>
      <c r="AW226" s="23"/>
      <c r="AX226" s="26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6"/>
      <c r="BV226" s="26"/>
      <c r="BW226" s="23"/>
      <c r="BX226" s="23"/>
      <c r="BY226" s="26"/>
      <c r="BZ226" s="26"/>
      <c r="CA226" s="26"/>
      <c r="CB226" s="23"/>
      <c r="CC226" s="26"/>
      <c r="CD226" s="26"/>
      <c r="CE226" s="26"/>
      <c r="CF226" s="23"/>
      <c r="CG226" s="23"/>
      <c r="CH226" s="26"/>
      <c r="CI226" s="26"/>
      <c r="CJ226" s="23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3"/>
      <c r="DK226" s="23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6"/>
      <c r="FA226" s="26"/>
      <c r="FB226" s="26"/>
      <c r="FC226" s="23"/>
      <c r="FD226" s="23"/>
      <c r="FE226" s="23"/>
      <c r="FF226" s="26"/>
      <c r="FG226" s="26"/>
      <c r="FH226" s="23"/>
      <c r="FI226" s="26"/>
      <c r="FJ226" s="26"/>
      <c r="FK226" s="26"/>
      <c r="FL226" s="23"/>
      <c r="FM226" s="26"/>
      <c r="FN226" s="26"/>
      <c r="FO226" s="26"/>
      <c r="FP226" s="26"/>
      <c r="FQ226" s="26"/>
    </row>
    <row r="227" spans="1:173" ht="12.75">
      <c r="A227" s="23"/>
      <c r="B227" s="23"/>
      <c r="C227" s="23"/>
      <c r="D227" s="23"/>
      <c r="E227" s="34"/>
      <c r="F227" s="26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6"/>
      <c r="AB227" s="26"/>
      <c r="AC227" s="23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3"/>
      <c r="AP227" s="26"/>
      <c r="AQ227" s="26"/>
      <c r="AR227" s="23"/>
      <c r="AS227" s="23"/>
      <c r="AT227" s="23"/>
      <c r="AU227" s="23"/>
      <c r="AV227" s="23"/>
      <c r="AW227" s="23"/>
      <c r="AX227" s="26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6"/>
      <c r="BV227" s="26"/>
      <c r="BW227" s="23"/>
      <c r="BX227" s="23"/>
      <c r="BY227" s="26"/>
      <c r="BZ227" s="26"/>
      <c r="CA227" s="26"/>
      <c r="CB227" s="23"/>
      <c r="CC227" s="26"/>
      <c r="CD227" s="26"/>
      <c r="CE227" s="26"/>
      <c r="CF227" s="23"/>
      <c r="CG227" s="23"/>
      <c r="CH227" s="26"/>
      <c r="CI227" s="26"/>
      <c r="CJ227" s="23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3"/>
      <c r="DK227" s="23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3"/>
      <c r="EX227" s="23"/>
      <c r="EY227" s="26"/>
      <c r="EZ227" s="26"/>
      <c r="FA227" s="26"/>
      <c r="FB227" s="26"/>
      <c r="FC227" s="23"/>
      <c r="FD227" s="23"/>
      <c r="FE227" s="23"/>
      <c r="FF227" s="26"/>
      <c r="FG227" s="26"/>
      <c r="FH227" s="23"/>
      <c r="FI227" s="26"/>
      <c r="FJ227" s="26"/>
      <c r="FK227" s="26"/>
      <c r="FL227" s="23"/>
      <c r="FM227" s="26"/>
      <c r="FN227" s="26"/>
      <c r="FO227" s="26"/>
      <c r="FP227" s="26"/>
      <c r="FQ227" s="26"/>
    </row>
    <row r="228" spans="1:173" ht="12.75">
      <c r="A228" s="23"/>
      <c r="B228" s="23"/>
      <c r="C228" s="23"/>
      <c r="D228" s="23"/>
      <c r="E228" s="34"/>
      <c r="F228" s="26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6"/>
      <c r="AB228" s="26"/>
      <c r="AC228" s="23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3"/>
      <c r="AP228" s="26"/>
      <c r="AQ228" s="26"/>
      <c r="AR228" s="23"/>
      <c r="AS228" s="23"/>
      <c r="AT228" s="23"/>
      <c r="AU228" s="23"/>
      <c r="AV228" s="23"/>
      <c r="AW228" s="23"/>
      <c r="AX228" s="26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6"/>
      <c r="BV228" s="26"/>
      <c r="BW228" s="23"/>
      <c r="BX228" s="23"/>
      <c r="BY228" s="26"/>
      <c r="BZ228" s="26"/>
      <c r="CA228" s="26"/>
      <c r="CB228" s="23"/>
      <c r="CC228" s="26"/>
      <c r="CD228" s="26"/>
      <c r="CE228" s="26"/>
      <c r="CF228" s="23"/>
      <c r="CG228" s="23"/>
      <c r="CH228" s="26"/>
      <c r="CI228" s="26"/>
      <c r="CJ228" s="23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3"/>
      <c r="DK228" s="23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3"/>
      <c r="EX228" s="23"/>
      <c r="EY228" s="26"/>
      <c r="EZ228" s="26"/>
      <c r="FA228" s="26"/>
      <c r="FB228" s="26"/>
      <c r="FC228" s="23"/>
      <c r="FD228" s="23"/>
      <c r="FE228" s="23"/>
      <c r="FF228" s="26"/>
      <c r="FG228" s="26"/>
      <c r="FH228" s="23"/>
      <c r="FI228" s="26"/>
      <c r="FJ228" s="26"/>
      <c r="FK228" s="26"/>
      <c r="FL228" s="23"/>
      <c r="FM228" s="26"/>
      <c r="FN228" s="26"/>
      <c r="FO228" s="26"/>
      <c r="FP228" s="26"/>
      <c r="FQ228" s="26"/>
    </row>
    <row r="229" spans="1:173" ht="12.75">
      <c r="A229" s="23"/>
      <c r="B229" s="23"/>
      <c r="C229" s="23"/>
      <c r="D229" s="23"/>
      <c r="E229" s="34"/>
      <c r="F229" s="26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6"/>
      <c r="AB229" s="26"/>
      <c r="AC229" s="23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3"/>
      <c r="AP229" s="26"/>
      <c r="AQ229" s="26"/>
      <c r="AR229" s="23"/>
      <c r="AS229" s="23"/>
      <c r="AT229" s="23"/>
      <c r="AU229" s="23"/>
      <c r="AV229" s="23"/>
      <c r="AW229" s="23"/>
      <c r="AX229" s="26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6"/>
      <c r="BV229" s="26"/>
      <c r="BW229" s="23"/>
      <c r="BX229" s="23"/>
      <c r="BY229" s="26"/>
      <c r="BZ229" s="26"/>
      <c r="CA229" s="26"/>
      <c r="CB229" s="23"/>
      <c r="CC229" s="26"/>
      <c r="CD229" s="26"/>
      <c r="CE229" s="26"/>
      <c r="CF229" s="23"/>
      <c r="CG229" s="23"/>
      <c r="CH229" s="26"/>
      <c r="CI229" s="26"/>
      <c r="CJ229" s="23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3"/>
      <c r="DK229" s="23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3"/>
      <c r="EX229" s="23"/>
      <c r="EY229" s="26"/>
      <c r="EZ229" s="26"/>
      <c r="FA229" s="26"/>
      <c r="FB229" s="26"/>
      <c r="FC229" s="23"/>
      <c r="FD229" s="23"/>
      <c r="FE229" s="23"/>
      <c r="FF229" s="26"/>
      <c r="FG229" s="26"/>
      <c r="FH229" s="23"/>
      <c r="FI229" s="26"/>
      <c r="FJ229" s="26"/>
      <c r="FK229" s="26"/>
      <c r="FL229" s="23"/>
      <c r="FM229" s="26"/>
      <c r="FN229" s="26"/>
      <c r="FO229" s="26"/>
      <c r="FP229" s="26"/>
      <c r="FQ229" s="26"/>
    </row>
    <row r="230" spans="1:173" ht="12.75">
      <c r="A230" s="23"/>
      <c r="B230" s="23"/>
      <c r="C230" s="23"/>
      <c r="D230" s="23"/>
      <c r="E230" s="34"/>
      <c r="F230" s="26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6"/>
      <c r="AB230" s="26"/>
      <c r="AC230" s="23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3"/>
      <c r="AP230" s="26"/>
      <c r="AQ230" s="26"/>
      <c r="AR230" s="23"/>
      <c r="AS230" s="23"/>
      <c r="AT230" s="23"/>
      <c r="AU230" s="23"/>
      <c r="AV230" s="23"/>
      <c r="AW230" s="23"/>
      <c r="AX230" s="26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6"/>
      <c r="BV230" s="26"/>
      <c r="BW230" s="23"/>
      <c r="BX230" s="23"/>
      <c r="BY230" s="26"/>
      <c r="BZ230" s="26"/>
      <c r="CA230" s="26"/>
      <c r="CB230" s="23"/>
      <c r="CC230" s="26"/>
      <c r="CD230" s="26"/>
      <c r="CE230" s="26"/>
      <c r="CF230" s="23"/>
      <c r="CG230" s="23"/>
      <c r="CH230" s="26"/>
      <c r="CI230" s="26"/>
      <c r="CJ230" s="23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3"/>
      <c r="DK230" s="23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3"/>
      <c r="EX230" s="23"/>
      <c r="EY230" s="26"/>
      <c r="EZ230" s="26"/>
      <c r="FA230" s="26"/>
      <c r="FB230" s="26"/>
      <c r="FC230" s="23"/>
      <c r="FD230" s="23"/>
      <c r="FE230" s="23"/>
      <c r="FF230" s="26"/>
      <c r="FG230" s="26"/>
      <c r="FH230" s="23"/>
      <c r="FI230" s="26"/>
      <c r="FJ230" s="26"/>
      <c r="FK230" s="26"/>
      <c r="FL230" s="23"/>
      <c r="FM230" s="26"/>
      <c r="FN230" s="26"/>
      <c r="FO230" s="26"/>
      <c r="FP230" s="26"/>
      <c r="FQ230" s="26"/>
    </row>
    <row r="231" spans="1:173" ht="12.75">
      <c r="A231" s="23"/>
      <c r="B231" s="23"/>
      <c r="C231" s="23"/>
      <c r="D231" s="23"/>
      <c r="E231" s="34"/>
      <c r="F231" s="26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6"/>
      <c r="AB231" s="26"/>
      <c r="AC231" s="23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3"/>
      <c r="AP231" s="26"/>
      <c r="AQ231" s="26"/>
      <c r="AR231" s="23"/>
      <c r="AS231" s="23"/>
      <c r="AT231" s="23"/>
      <c r="AU231" s="23"/>
      <c r="AV231" s="23"/>
      <c r="AW231" s="23"/>
      <c r="AX231" s="26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6"/>
      <c r="BV231" s="26"/>
      <c r="BW231" s="23"/>
      <c r="BX231" s="23"/>
      <c r="BY231" s="26"/>
      <c r="BZ231" s="26"/>
      <c r="CA231" s="26"/>
      <c r="CB231" s="23"/>
      <c r="CC231" s="26"/>
      <c r="CD231" s="26"/>
      <c r="CE231" s="26"/>
      <c r="CF231" s="23"/>
      <c r="CG231" s="23"/>
      <c r="CH231" s="26"/>
      <c r="CI231" s="26"/>
      <c r="CJ231" s="23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3"/>
      <c r="DK231" s="23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3"/>
      <c r="EX231" s="23"/>
      <c r="EY231" s="26"/>
      <c r="EZ231" s="26"/>
      <c r="FA231" s="26"/>
      <c r="FB231" s="26"/>
      <c r="FC231" s="23"/>
      <c r="FD231" s="23"/>
      <c r="FE231" s="23"/>
      <c r="FF231" s="26"/>
      <c r="FG231" s="26"/>
      <c r="FH231" s="23"/>
      <c r="FI231" s="26"/>
      <c r="FJ231" s="26"/>
      <c r="FK231" s="26"/>
      <c r="FL231" s="23"/>
      <c r="FM231" s="26"/>
      <c r="FN231" s="26"/>
      <c r="FO231" s="26"/>
      <c r="FP231" s="26"/>
      <c r="FQ231" s="26"/>
    </row>
    <row r="232" spans="1:173" ht="12.75">
      <c r="A232" s="23"/>
      <c r="B232" s="23"/>
      <c r="C232" s="23"/>
      <c r="D232" s="23"/>
      <c r="E232" s="34"/>
      <c r="F232" s="26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6"/>
      <c r="AB232" s="26"/>
      <c r="AC232" s="23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3"/>
      <c r="AP232" s="26"/>
      <c r="AQ232" s="26"/>
      <c r="AR232" s="23"/>
      <c r="AS232" s="23"/>
      <c r="AT232" s="23"/>
      <c r="AU232" s="23"/>
      <c r="AV232" s="23"/>
      <c r="AW232" s="23"/>
      <c r="AX232" s="26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6"/>
      <c r="BV232" s="26"/>
      <c r="BW232" s="23"/>
      <c r="BX232" s="23"/>
      <c r="BY232" s="26"/>
      <c r="BZ232" s="26"/>
      <c r="CA232" s="26"/>
      <c r="CB232" s="23"/>
      <c r="CC232" s="26"/>
      <c r="CD232" s="26"/>
      <c r="CE232" s="26"/>
      <c r="CF232" s="23"/>
      <c r="CG232" s="23"/>
      <c r="CH232" s="26"/>
      <c r="CI232" s="26"/>
      <c r="CJ232" s="23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3"/>
      <c r="DK232" s="23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3"/>
      <c r="EX232" s="23"/>
      <c r="EY232" s="26"/>
      <c r="EZ232" s="26"/>
      <c r="FA232" s="26"/>
      <c r="FB232" s="26"/>
      <c r="FC232" s="23"/>
      <c r="FD232" s="23"/>
      <c r="FE232" s="23"/>
      <c r="FF232" s="26"/>
      <c r="FG232" s="26"/>
      <c r="FH232" s="23"/>
      <c r="FI232" s="26"/>
      <c r="FJ232" s="26"/>
      <c r="FK232" s="26"/>
      <c r="FL232" s="23"/>
      <c r="FM232" s="26"/>
      <c r="FN232" s="26"/>
      <c r="FO232" s="26"/>
      <c r="FP232" s="26"/>
      <c r="FQ232" s="26"/>
    </row>
    <row r="233" spans="1:173" ht="12.75">
      <c r="A233" s="23"/>
      <c r="B233" s="23"/>
      <c r="C233" s="23"/>
      <c r="D233" s="23"/>
      <c r="E233" s="34"/>
      <c r="F233" s="26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6"/>
      <c r="AB233" s="26"/>
      <c r="AC233" s="23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3"/>
      <c r="AP233" s="26"/>
      <c r="AQ233" s="26"/>
      <c r="AR233" s="23"/>
      <c r="AS233" s="23"/>
      <c r="AT233" s="23"/>
      <c r="AU233" s="23"/>
      <c r="AV233" s="23"/>
      <c r="AW233" s="23"/>
      <c r="AX233" s="26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6"/>
      <c r="BV233" s="26"/>
      <c r="BW233" s="23"/>
      <c r="BX233" s="23"/>
      <c r="BY233" s="26"/>
      <c r="BZ233" s="26"/>
      <c r="CA233" s="26"/>
      <c r="CB233" s="23"/>
      <c r="CC233" s="26"/>
      <c r="CD233" s="26"/>
      <c r="CE233" s="26"/>
      <c r="CF233" s="23"/>
      <c r="CG233" s="23"/>
      <c r="CH233" s="26"/>
      <c r="CI233" s="26"/>
      <c r="CJ233" s="23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3"/>
      <c r="DK233" s="23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3"/>
      <c r="EX233" s="23"/>
      <c r="EY233" s="26"/>
      <c r="EZ233" s="26"/>
      <c r="FA233" s="26"/>
      <c r="FB233" s="26"/>
      <c r="FC233" s="23"/>
      <c r="FD233" s="23"/>
      <c r="FE233" s="23"/>
      <c r="FF233" s="26"/>
      <c r="FG233" s="26"/>
      <c r="FH233" s="23"/>
      <c r="FI233" s="26"/>
      <c r="FJ233" s="26"/>
      <c r="FK233" s="26"/>
      <c r="FL233" s="23"/>
      <c r="FM233" s="26"/>
      <c r="FN233" s="26"/>
      <c r="FO233" s="26"/>
      <c r="FP233" s="26"/>
      <c r="FQ233" s="26"/>
    </row>
    <row r="234" spans="1:173" ht="12.75">
      <c r="A234" s="23"/>
      <c r="B234" s="23"/>
      <c r="C234" s="23"/>
      <c r="D234" s="23"/>
      <c r="E234" s="34"/>
      <c r="F234" s="26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6"/>
      <c r="AB234" s="26"/>
      <c r="AC234" s="23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3"/>
      <c r="AP234" s="26"/>
      <c r="AQ234" s="26"/>
      <c r="AR234" s="23"/>
      <c r="AS234" s="23"/>
      <c r="AT234" s="23"/>
      <c r="AU234" s="23"/>
      <c r="AV234" s="23"/>
      <c r="AW234" s="23"/>
      <c r="AX234" s="26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6"/>
      <c r="BV234" s="26"/>
      <c r="BW234" s="23"/>
      <c r="BX234" s="23"/>
      <c r="BY234" s="26"/>
      <c r="BZ234" s="26"/>
      <c r="CA234" s="26"/>
      <c r="CB234" s="23"/>
      <c r="CC234" s="26"/>
      <c r="CD234" s="26"/>
      <c r="CE234" s="26"/>
      <c r="CF234" s="23"/>
      <c r="CG234" s="23"/>
      <c r="CH234" s="26"/>
      <c r="CI234" s="26"/>
      <c r="CJ234" s="23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3"/>
      <c r="DK234" s="23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3"/>
      <c r="EX234" s="23"/>
      <c r="EY234" s="26"/>
      <c r="EZ234" s="26"/>
      <c r="FA234" s="26"/>
      <c r="FB234" s="26"/>
      <c r="FC234" s="23"/>
      <c r="FD234" s="23"/>
      <c r="FE234" s="23"/>
      <c r="FF234" s="26"/>
      <c r="FG234" s="26"/>
      <c r="FH234" s="23"/>
      <c r="FI234" s="26"/>
      <c r="FJ234" s="26"/>
      <c r="FK234" s="26"/>
      <c r="FL234" s="23"/>
      <c r="FM234" s="26"/>
      <c r="FN234" s="26"/>
      <c r="FO234" s="26"/>
      <c r="FP234" s="26"/>
      <c r="FQ234" s="26"/>
    </row>
    <row r="235" spans="1:173" ht="12.75">
      <c r="A235" s="23"/>
      <c r="B235" s="23"/>
      <c r="C235" s="23"/>
      <c r="D235" s="23"/>
      <c r="E235" s="34"/>
      <c r="F235" s="26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6"/>
      <c r="AB235" s="26"/>
      <c r="AC235" s="23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3"/>
      <c r="AP235" s="26"/>
      <c r="AQ235" s="26"/>
      <c r="AR235" s="23"/>
      <c r="AS235" s="23"/>
      <c r="AT235" s="23"/>
      <c r="AU235" s="23"/>
      <c r="AV235" s="23"/>
      <c r="AW235" s="23"/>
      <c r="AX235" s="26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6"/>
      <c r="BV235" s="26"/>
      <c r="BW235" s="23"/>
      <c r="BX235" s="23"/>
      <c r="BY235" s="26"/>
      <c r="BZ235" s="26"/>
      <c r="CA235" s="26"/>
      <c r="CB235" s="23"/>
      <c r="CC235" s="26"/>
      <c r="CD235" s="26"/>
      <c r="CE235" s="26"/>
      <c r="CF235" s="23"/>
      <c r="CG235" s="23"/>
      <c r="CH235" s="26"/>
      <c r="CI235" s="26"/>
      <c r="CJ235" s="23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3"/>
      <c r="DK235" s="23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3"/>
      <c r="EX235" s="23"/>
      <c r="EY235" s="26"/>
      <c r="EZ235" s="26"/>
      <c r="FA235" s="26"/>
      <c r="FB235" s="26"/>
      <c r="FC235" s="23"/>
      <c r="FD235" s="23"/>
      <c r="FE235" s="23"/>
      <c r="FF235" s="26"/>
      <c r="FG235" s="26"/>
      <c r="FH235" s="23"/>
      <c r="FI235" s="26"/>
      <c r="FJ235" s="26"/>
      <c r="FK235" s="26"/>
      <c r="FL235" s="23"/>
      <c r="FM235" s="26"/>
      <c r="FN235" s="26"/>
      <c r="FO235" s="26"/>
      <c r="FP235" s="26"/>
      <c r="FQ235" s="26"/>
    </row>
    <row r="236" spans="1:173" ht="12.75">
      <c r="A236" s="23"/>
      <c r="B236" s="23"/>
      <c r="C236" s="23"/>
      <c r="D236" s="23"/>
      <c r="E236" s="34"/>
      <c r="F236" s="26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6"/>
      <c r="AB236" s="26"/>
      <c r="AC236" s="23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3"/>
      <c r="AP236" s="26"/>
      <c r="AQ236" s="26"/>
      <c r="AR236" s="23"/>
      <c r="AS236" s="23"/>
      <c r="AT236" s="23"/>
      <c r="AU236" s="23"/>
      <c r="AV236" s="23"/>
      <c r="AW236" s="23"/>
      <c r="AX236" s="26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6"/>
      <c r="BV236" s="26"/>
      <c r="BW236" s="23"/>
      <c r="BX236" s="23"/>
      <c r="BY236" s="26"/>
      <c r="BZ236" s="26"/>
      <c r="CA236" s="26"/>
      <c r="CB236" s="23"/>
      <c r="CC236" s="26"/>
      <c r="CD236" s="26"/>
      <c r="CE236" s="26"/>
      <c r="CF236" s="23"/>
      <c r="CG236" s="23"/>
      <c r="CH236" s="26"/>
      <c r="CI236" s="26"/>
      <c r="CJ236" s="23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3"/>
      <c r="DK236" s="23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3"/>
      <c r="EX236" s="23"/>
      <c r="EY236" s="26"/>
      <c r="EZ236" s="26"/>
      <c r="FA236" s="26"/>
      <c r="FB236" s="26"/>
      <c r="FC236" s="23"/>
      <c r="FD236" s="23"/>
      <c r="FE236" s="23"/>
      <c r="FF236" s="26"/>
      <c r="FG236" s="26"/>
      <c r="FH236" s="23"/>
      <c r="FI236" s="26"/>
      <c r="FJ236" s="26"/>
      <c r="FK236" s="26"/>
      <c r="FL236" s="23"/>
      <c r="FM236" s="26"/>
      <c r="FN236" s="26"/>
      <c r="FO236" s="26"/>
      <c r="FP236" s="26"/>
      <c r="FQ236" s="26"/>
    </row>
    <row r="237" spans="1:173" ht="12.75">
      <c r="A237" s="23"/>
      <c r="B237" s="23"/>
      <c r="C237" s="23"/>
      <c r="D237" s="23"/>
      <c r="E237" s="34"/>
      <c r="F237" s="26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6"/>
      <c r="AB237" s="26"/>
      <c r="AC237" s="23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3"/>
      <c r="AP237" s="26"/>
      <c r="AQ237" s="26"/>
      <c r="AR237" s="23"/>
      <c r="AS237" s="23"/>
      <c r="AT237" s="23"/>
      <c r="AU237" s="23"/>
      <c r="AV237" s="23"/>
      <c r="AW237" s="23"/>
      <c r="AX237" s="26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6"/>
      <c r="BV237" s="26"/>
      <c r="BW237" s="23"/>
      <c r="BX237" s="23"/>
      <c r="BY237" s="26"/>
      <c r="BZ237" s="26"/>
      <c r="CA237" s="26"/>
      <c r="CB237" s="23"/>
      <c r="CC237" s="26"/>
      <c r="CD237" s="26"/>
      <c r="CE237" s="26"/>
      <c r="CF237" s="23"/>
      <c r="CG237" s="23"/>
      <c r="CH237" s="26"/>
      <c r="CI237" s="26"/>
      <c r="CJ237" s="23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3"/>
      <c r="DK237" s="23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3"/>
      <c r="EX237" s="23"/>
      <c r="EY237" s="26"/>
      <c r="EZ237" s="26"/>
      <c r="FA237" s="26"/>
      <c r="FB237" s="26"/>
      <c r="FC237" s="23"/>
      <c r="FD237" s="23"/>
      <c r="FE237" s="23"/>
      <c r="FF237" s="26"/>
      <c r="FG237" s="26"/>
      <c r="FH237" s="23"/>
      <c r="FI237" s="26"/>
      <c r="FJ237" s="26"/>
      <c r="FK237" s="26"/>
      <c r="FL237" s="23"/>
      <c r="FM237" s="26"/>
      <c r="FN237" s="26"/>
      <c r="FO237" s="26"/>
      <c r="FP237" s="26"/>
      <c r="FQ237" s="26"/>
    </row>
    <row r="238" spans="1:173" ht="12.75">
      <c r="A238" s="23"/>
      <c r="B238" s="23"/>
      <c r="C238" s="23"/>
      <c r="D238" s="23"/>
      <c r="E238" s="34"/>
      <c r="F238" s="26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6"/>
      <c r="AB238" s="26"/>
      <c r="AC238" s="23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3"/>
      <c r="AP238" s="26"/>
      <c r="AQ238" s="26"/>
      <c r="AR238" s="23"/>
      <c r="AS238" s="23"/>
      <c r="AT238" s="23"/>
      <c r="AU238" s="23"/>
      <c r="AV238" s="23"/>
      <c r="AW238" s="23"/>
      <c r="AX238" s="26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6"/>
      <c r="BV238" s="26"/>
      <c r="BW238" s="23"/>
      <c r="BX238" s="23"/>
      <c r="BY238" s="26"/>
      <c r="BZ238" s="26"/>
      <c r="CA238" s="26"/>
      <c r="CB238" s="23"/>
      <c r="CC238" s="26"/>
      <c r="CD238" s="26"/>
      <c r="CE238" s="26"/>
      <c r="CF238" s="23"/>
      <c r="CG238" s="23"/>
      <c r="CH238" s="26"/>
      <c r="CI238" s="26"/>
      <c r="CJ238" s="23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3"/>
      <c r="DK238" s="23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3"/>
      <c r="EX238" s="23"/>
      <c r="EY238" s="26"/>
      <c r="EZ238" s="26"/>
      <c r="FA238" s="26"/>
      <c r="FB238" s="26"/>
      <c r="FC238" s="23"/>
      <c r="FD238" s="23"/>
      <c r="FE238" s="23"/>
      <c r="FF238" s="26"/>
      <c r="FG238" s="26"/>
      <c r="FH238" s="23"/>
      <c r="FI238" s="26"/>
      <c r="FJ238" s="26"/>
      <c r="FK238" s="26"/>
      <c r="FL238" s="23"/>
      <c r="FM238" s="26"/>
      <c r="FN238" s="26"/>
      <c r="FO238" s="26"/>
      <c r="FP238" s="26"/>
      <c r="FQ238" s="26"/>
    </row>
    <row r="239" spans="1:173" ht="12.75">
      <c r="A239" s="23"/>
      <c r="B239" s="23"/>
      <c r="C239" s="23"/>
      <c r="D239" s="23"/>
      <c r="E239" s="34"/>
      <c r="F239" s="26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6"/>
      <c r="AB239" s="26"/>
      <c r="AC239" s="23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3"/>
      <c r="AP239" s="26"/>
      <c r="AQ239" s="26"/>
      <c r="AR239" s="23"/>
      <c r="AS239" s="23"/>
      <c r="AT239" s="23"/>
      <c r="AU239" s="23"/>
      <c r="AV239" s="23"/>
      <c r="AW239" s="23"/>
      <c r="AX239" s="26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6"/>
      <c r="BV239" s="26"/>
      <c r="BW239" s="23"/>
      <c r="BX239" s="23"/>
      <c r="BY239" s="26"/>
      <c r="BZ239" s="26"/>
      <c r="CA239" s="26"/>
      <c r="CB239" s="23"/>
      <c r="CC239" s="26"/>
      <c r="CD239" s="26"/>
      <c r="CE239" s="26"/>
      <c r="CF239" s="23"/>
      <c r="CG239" s="23"/>
      <c r="CH239" s="26"/>
      <c r="CI239" s="26"/>
      <c r="CJ239" s="23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3"/>
      <c r="DK239" s="23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3"/>
      <c r="EX239" s="23"/>
      <c r="EY239" s="26"/>
      <c r="EZ239" s="26"/>
      <c r="FA239" s="26"/>
      <c r="FB239" s="26"/>
      <c r="FC239" s="23"/>
      <c r="FD239" s="23"/>
      <c r="FE239" s="23"/>
      <c r="FF239" s="26"/>
      <c r="FG239" s="26"/>
      <c r="FH239" s="23"/>
      <c r="FI239" s="26"/>
      <c r="FJ239" s="26"/>
      <c r="FK239" s="26"/>
      <c r="FL239" s="23"/>
      <c r="FM239" s="26"/>
      <c r="FN239" s="26"/>
      <c r="FO239" s="26"/>
      <c r="FP239" s="26"/>
      <c r="FQ239" s="26"/>
    </row>
    <row r="240" spans="1:173" ht="12.75">
      <c r="A240" s="23"/>
      <c r="B240" s="23"/>
      <c r="C240" s="23"/>
      <c r="D240" s="23"/>
      <c r="E240" s="34"/>
      <c r="F240" s="26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6"/>
      <c r="AB240" s="26"/>
      <c r="AC240" s="23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3"/>
      <c r="AP240" s="26"/>
      <c r="AQ240" s="26"/>
      <c r="AR240" s="23"/>
      <c r="AS240" s="23"/>
      <c r="AT240" s="23"/>
      <c r="AU240" s="23"/>
      <c r="AV240" s="23"/>
      <c r="AW240" s="23"/>
      <c r="AX240" s="26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6"/>
      <c r="BV240" s="26"/>
      <c r="BW240" s="23"/>
      <c r="BX240" s="23"/>
      <c r="BY240" s="26"/>
      <c r="BZ240" s="26"/>
      <c r="CA240" s="26"/>
      <c r="CB240" s="23"/>
      <c r="CC240" s="26"/>
      <c r="CD240" s="26"/>
      <c r="CE240" s="26"/>
      <c r="CF240" s="23"/>
      <c r="CG240" s="23"/>
      <c r="CH240" s="26"/>
      <c r="CI240" s="26"/>
      <c r="CJ240" s="23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3"/>
      <c r="DK240" s="23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3"/>
      <c r="EX240" s="23"/>
      <c r="EY240" s="26"/>
      <c r="EZ240" s="26"/>
      <c r="FA240" s="26"/>
      <c r="FB240" s="26"/>
      <c r="FC240" s="23"/>
      <c r="FD240" s="23"/>
      <c r="FE240" s="23"/>
      <c r="FF240" s="26"/>
      <c r="FG240" s="26"/>
      <c r="FH240" s="23"/>
      <c r="FI240" s="26"/>
      <c r="FJ240" s="26"/>
      <c r="FK240" s="26"/>
      <c r="FL240" s="23"/>
      <c r="FM240" s="26"/>
      <c r="FN240" s="26"/>
      <c r="FO240" s="26"/>
      <c r="FP240" s="26"/>
      <c r="FQ240" s="26"/>
    </row>
    <row r="241" spans="1:173" ht="12.75">
      <c r="A241" s="23"/>
      <c r="B241" s="23"/>
      <c r="C241" s="23"/>
      <c r="D241" s="23"/>
      <c r="E241" s="34"/>
      <c r="F241" s="26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6"/>
      <c r="AB241" s="26"/>
      <c r="AC241" s="23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3"/>
      <c r="AP241" s="26"/>
      <c r="AQ241" s="26"/>
      <c r="AR241" s="23"/>
      <c r="AS241" s="23"/>
      <c r="AT241" s="23"/>
      <c r="AU241" s="23"/>
      <c r="AV241" s="23"/>
      <c r="AW241" s="23"/>
      <c r="AX241" s="26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6"/>
      <c r="BV241" s="26"/>
      <c r="BW241" s="23"/>
      <c r="BX241" s="23"/>
      <c r="BY241" s="26"/>
      <c r="BZ241" s="26"/>
      <c r="CA241" s="26"/>
      <c r="CB241" s="23"/>
      <c r="CC241" s="26"/>
      <c r="CD241" s="26"/>
      <c r="CE241" s="26"/>
      <c r="CF241" s="23"/>
      <c r="CG241" s="23"/>
      <c r="CH241" s="26"/>
      <c r="CI241" s="26"/>
      <c r="CJ241" s="23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3"/>
      <c r="DK241" s="23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3"/>
      <c r="EX241" s="23"/>
      <c r="EY241" s="26"/>
      <c r="EZ241" s="26"/>
      <c r="FA241" s="26"/>
      <c r="FB241" s="26"/>
      <c r="FC241" s="23"/>
      <c r="FD241" s="23"/>
      <c r="FE241" s="23"/>
      <c r="FF241" s="26"/>
      <c r="FG241" s="26"/>
      <c r="FH241" s="23"/>
      <c r="FI241" s="26"/>
      <c r="FJ241" s="26"/>
      <c r="FK241" s="26"/>
      <c r="FL241" s="23"/>
      <c r="FM241" s="26"/>
      <c r="FN241" s="26"/>
      <c r="FO241" s="26"/>
      <c r="FP241" s="26"/>
      <c r="FQ241" s="26"/>
    </row>
    <row r="242" spans="1:173" ht="12.75">
      <c r="A242" s="23"/>
      <c r="B242" s="23"/>
      <c r="C242" s="23"/>
      <c r="D242" s="23"/>
      <c r="E242" s="34"/>
      <c r="F242" s="26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6"/>
      <c r="AB242" s="26"/>
      <c r="AC242" s="23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3"/>
      <c r="AP242" s="26"/>
      <c r="AQ242" s="26"/>
      <c r="AR242" s="23"/>
      <c r="AS242" s="23"/>
      <c r="AT242" s="23"/>
      <c r="AU242" s="23"/>
      <c r="AV242" s="23"/>
      <c r="AW242" s="23"/>
      <c r="AX242" s="26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6"/>
      <c r="BV242" s="26"/>
      <c r="BW242" s="23"/>
      <c r="BX242" s="23"/>
      <c r="BY242" s="26"/>
      <c r="BZ242" s="26"/>
      <c r="CA242" s="26"/>
      <c r="CB242" s="23"/>
      <c r="CC242" s="26"/>
      <c r="CD242" s="26"/>
      <c r="CE242" s="26"/>
      <c r="CF242" s="23"/>
      <c r="CG242" s="23"/>
      <c r="CH242" s="26"/>
      <c r="CI242" s="26"/>
      <c r="CJ242" s="23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3"/>
      <c r="DK242" s="23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3"/>
      <c r="EX242" s="23"/>
      <c r="EY242" s="26"/>
      <c r="EZ242" s="26"/>
      <c r="FA242" s="26"/>
      <c r="FB242" s="26"/>
      <c r="FC242" s="23"/>
      <c r="FD242" s="23"/>
      <c r="FE242" s="23"/>
      <c r="FF242" s="26"/>
      <c r="FG242" s="26"/>
      <c r="FH242" s="23"/>
      <c r="FI242" s="26"/>
      <c r="FJ242" s="26"/>
      <c r="FK242" s="26"/>
      <c r="FL242" s="23"/>
      <c r="FM242" s="26"/>
      <c r="FN242" s="26"/>
      <c r="FO242" s="26"/>
      <c r="FP242" s="26"/>
      <c r="FQ242" s="26"/>
    </row>
    <row r="243" spans="1:173" ht="12.75">
      <c r="A243" s="23"/>
      <c r="B243" s="23"/>
      <c r="C243" s="23"/>
      <c r="D243" s="23"/>
      <c r="E243" s="34"/>
      <c r="F243" s="26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6"/>
      <c r="AB243" s="26"/>
      <c r="AC243" s="23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3"/>
      <c r="AP243" s="26"/>
      <c r="AQ243" s="26"/>
      <c r="AR243" s="23"/>
      <c r="AS243" s="23"/>
      <c r="AT243" s="23"/>
      <c r="AU243" s="23"/>
      <c r="AV243" s="23"/>
      <c r="AW243" s="23"/>
      <c r="AX243" s="26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6"/>
      <c r="BV243" s="26"/>
      <c r="BW243" s="23"/>
      <c r="BX243" s="23"/>
      <c r="BY243" s="26"/>
      <c r="BZ243" s="26"/>
      <c r="CA243" s="26"/>
      <c r="CB243" s="23"/>
      <c r="CC243" s="26"/>
      <c r="CD243" s="26"/>
      <c r="CE243" s="26"/>
      <c r="CF243" s="23"/>
      <c r="CG243" s="23"/>
      <c r="CH243" s="26"/>
      <c r="CI243" s="26"/>
      <c r="CJ243" s="23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3"/>
      <c r="DK243" s="23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3"/>
      <c r="EX243" s="23"/>
      <c r="EY243" s="26"/>
      <c r="EZ243" s="26"/>
      <c r="FA243" s="26"/>
      <c r="FB243" s="26"/>
      <c r="FC243" s="23"/>
      <c r="FD243" s="23"/>
      <c r="FE243" s="23"/>
      <c r="FF243" s="26"/>
      <c r="FG243" s="26"/>
      <c r="FH243" s="23"/>
      <c r="FI243" s="26"/>
      <c r="FJ243" s="26"/>
      <c r="FK243" s="26"/>
      <c r="FL243" s="23"/>
      <c r="FM243" s="26"/>
      <c r="FN243" s="26"/>
      <c r="FO243" s="26"/>
      <c r="FP243" s="26"/>
      <c r="FQ243" s="26"/>
    </row>
    <row r="244" spans="1:173" ht="12.75">
      <c r="A244" s="23"/>
      <c r="B244" s="23"/>
      <c r="C244" s="23"/>
      <c r="D244" s="23"/>
      <c r="E244" s="34"/>
      <c r="F244" s="26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6"/>
      <c r="AB244" s="26"/>
      <c r="AC244" s="23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3"/>
      <c r="AP244" s="26"/>
      <c r="AQ244" s="26"/>
      <c r="AR244" s="23"/>
      <c r="AS244" s="23"/>
      <c r="AT244" s="23"/>
      <c r="AU244" s="23"/>
      <c r="AV244" s="23"/>
      <c r="AW244" s="23"/>
      <c r="AX244" s="26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6"/>
      <c r="BV244" s="26"/>
      <c r="BW244" s="23"/>
      <c r="BX244" s="23"/>
      <c r="BY244" s="26"/>
      <c r="BZ244" s="26"/>
      <c r="CA244" s="26"/>
      <c r="CB244" s="23"/>
      <c r="CC244" s="26"/>
      <c r="CD244" s="26"/>
      <c r="CE244" s="26"/>
      <c r="CF244" s="23"/>
      <c r="CG244" s="23"/>
      <c r="CH244" s="26"/>
      <c r="CI244" s="26"/>
      <c r="CJ244" s="23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3"/>
      <c r="DK244" s="23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3"/>
      <c r="EX244" s="23"/>
      <c r="EY244" s="26"/>
      <c r="EZ244" s="26"/>
      <c r="FA244" s="26"/>
      <c r="FB244" s="26"/>
      <c r="FC244" s="23"/>
      <c r="FD244" s="23"/>
      <c r="FE244" s="23"/>
      <c r="FF244" s="26"/>
      <c r="FG244" s="26"/>
      <c r="FH244" s="23"/>
      <c r="FI244" s="26"/>
      <c r="FJ244" s="26"/>
      <c r="FK244" s="26"/>
      <c r="FL244" s="23"/>
      <c r="FM244" s="26"/>
      <c r="FN244" s="26"/>
      <c r="FO244" s="26"/>
      <c r="FP244" s="26"/>
      <c r="FQ244" s="26"/>
    </row>
    <row r="245" spans="1:173" ht="12.75">
      <c r="A245" s="23"/>
      <c r="B245" s="23"/>
      <c r="C245" s="23"/>
      <c r="D245" s="23"/>
      <c r="E245" s="34"/>
      <c r="F245" s="26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6"/>
      <c r="AB245" s="26"/>
      <c r="AC245" s="23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3"/>
      <c r="AP245" s="26"/>
      <c r="AQ245" s="26"/>
      <c r="AR245" s="23"/>
      <c r="AS245" s="23"/>
      <c r="AT245" s="23"/>
      <c r="AU245" s="23"/>
      <c r="AV245" s="23"/>
      <c r="AW245" s="23"/>
      <c r="AX245" s="26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6"/>
      <c r="BV245" s="26"/>
      <c r="BW245" s="23"/>
      <c r="BX245" s="23"/>
      <c r="BY245" s="26"/>
      <c r="BZ245" s="26"/>
      <c r="CA245" s="26"/>
      <c r="CB245" s="23"/>
      <c r="CC245" s="26"/>
      <c r="CD245" s="26"/>
      <c r="CE245" s="26"/>
      <c r="CF245" s="23"/>
      <c r="CG245" s="23"/>
      <c r="CH245" s="26"/>
      <c r="CI245" s="26"/>
      <c r="CJ245" s="23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3"/>
      <c r="DK245" s="23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3"/>
      <c r="EX245" s="23"/>
      <c r="EY245" s="26"/>
      <c r="EZ245" s="26"/>
      <c r="FA245" s="26"/>
      <c r="FB245" s="26"/>
      <c r="FC245" s="23"/>
      <c r="FD245" s="23"/>
      <c r="FE245" s="23"/>
      <c r="FF245" s="26"/>
      <c r="FG245" s="26"/>
      <c r="FH245" s="23"/>
      <c r="FI245" s="26"/>
      <c r="FJ245" s="26"/>
      <c r="FK245" s="26"/>
      <c r="FL245" s="23"/>
      <c r="FM245" s="26"/>
      <c r="FN245" s="26"/>
      <c r="FO245" s="26"/>
      <c r="FP245" s="26"/>
      <c r="FQ245" s="26"/>
    </row>
    <row r="246" spans="1:173" ht="12.75">
      <c r="A246" s="23"/>
      <c r="B246" s="23"/>
      <c r="C246" s="23"/>
      <c r="D246" s="23"/>
      <c r="E246" s="34"/>
      <c r="F246" s="26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6"/>
      <c r="AB246" s="26"/>
      <c r="AC246" s="23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3"/>
      <c r="AP246" s="26"/>
      <c r="AQ246" s="26"/>
      <c r="AR246" s="23"/>
      <c r="AS246" s="23"/>
      <c r="AT246" s="23"/>
      <c r="AU246" s="23"/>
      <c r="AV246" s="23"/>
      <c r="AW246" s="23"/>
      <c r="AX246" s="26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6"/>
      <c r="BV246" s="26"/>
      <c r="BW246" s="23"/>
      <c r="BX246" s="23"/>
      <c r="BY246" s="26"/>
      <c r="BZ246" s="26"/>
      <c r="CA246" s="26"/>
      <c r="CB246" s="23"/>
      <c r="CC246" s="26"/>
      <c r="CD246" s="26"/>
      <c r="CE246" s="26"/>
      <c r="CF246" s="23"/>
      <c r="CG246" s="23"/>
      <c r="CH246" s="26"/>
      <c r="CI246" s="26"/>
      <c r="CJ246" s="23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3"/>
      <c r="DK246" s="23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3"/>
      <c r="EX246" s="23"/>
      <c r="EY246" s="26"/>
      <c r="EZ246" s="26"/>
      <c r="FA246" s="26"/>
      <c r="FB246" s="26"/>
      <c r="FC246" s="23"/>
      <c r="FD246" s="23"/>
      <c r="FE246" s="23"/>
      <c r="FF246" s="26"/>
      <c r="FG246" s="26"/>
      <c r="FH246" s="23"/>
      <c r="FI246" s="26"/>
      <c r="FJ246" s="26"/>
      <c r="FK246" s="26"/>
      <c r="FL246" s="23"/>
      <c r="FM246" s="26"/>
      <c r="FN246" s="26"/>
      <c r="FO246" s="26"/>
      <c r="FP246" s="26"/>
      <c r="FQ246" s="26"/>
    </row>
    <row r="247" spans="1:173" ht="12.75">
      <c r="A247" s="23"/>
      <c r="B247" s="23"/>
      <c r="C247" s="23"/>
      <c r="D247" s="23"/>
      <c r="E247" s="34"/>
      <c r="F247" s="26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6"/>
      <c r="AB247" s="26"/>
      <c r="AC247" s="23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3"/>
      <c r="AP247" s="26"/>
      <c r="AQ247" s="26"/>
      <c r="AR247" s="23"/>
      <c r="AS247" s="23"/>
      <c r="AT247" s="23"/>
      <c r="AU247" s="23"/>
      <c r="AV247" s="23"/>
      <c r="AW247" s="23"/>
      <c r="AX247" s="26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6"/>
      <c r="BV247" s="26"/>
      <c r="BW247" s="23"/>
      <c r="BX247" s="23"/>
      <c r="BY247" s="26"/>
      <c r="BZ247" s="26"/>
      <c r="CA247" s="26"/>
      <c r="CB247" s="23"/>
      <c r="CC247" s="26"/>
      <c r="CD247" s="26"/>
      <c r="CE247" s="26"/>
      <c r="CF247" s="23"/>
      <c r="CG247" s="23"/>
      <c r="CH247" s="26"/>
      <c r="CI247" s="26"/>
      <c r="CJ247" s="23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3"/>
      <c r="DK247" s="23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3"/>
      <c r="EX247" s="23"/>
      <c r="EY247" s="26"/>
      <c r="EZ247" s="26"/>
      <c r="FA247" s="26"/>
      <c r="FB247" s="26"/>
      <c r="FC247" s="23"/>
      <c r="FD247" s="23"/>
      <c r="FE247" s="23"/>
      <c r="FF247" s="26"/>
      <c r="FG247" s="26"/>
      <c r="FH247" s="23"/>
      <c r="FI247" s="26"/>
      <c r="FJ247" s="26"/>
      <c r="FK247" s="26"/>
      <c r="FL247" s="23"/>
      <c r="FM247" s="26"/>
      <c r="FN247" s="26"/>
      <c r="FO247" s="26"/>
      <c r="FP247" s="26"/>
      <c r="FQ247" s="26"/>
    </row>
    <row r="248" spans="1:173" ht="12.75">
      <c r="A248" s="23"/>
      <c r="B248" s="23"/>
      <c r="C248" s="23"/>
      <c r="D248" s="23"/>
      <c r="E248" s="34"/>
      <c r="F248" s="26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6"/>
      <c r="AB248" s="26"/>
      <c r="AC248" s="23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3"/>
      <c r="AP248" s="26"/>
      <c r="AQ248" s="26"/>
      <c r="AR248" s="23"/>
      <c r="AS248" s="23"/>
      <c r="AT248" s="23"/>
      <c r="AU248" s="23"/>
      <c r="AV248" s="23"/>
      <c r="AW248" s="23"/>
      <c r="AX248" s="26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6"/>
      <c r="BV248" s="26"/>
      <c r="BW248" s="23"/>
      <c r="BX248" s="23"/>
      <c r="BY248" s="26"/>
      <c r="BZ248" s="26"/>
      <c r="CA248" s="26"/>
      <c r="CB248" s="23"/>
      <c r="CC248" s="26"/>
      <c r="CD248" s="26"/>
      <c r="CE248" s="26"/>
      <c r="CF248" s="23"/>
      <c r="CG248" s="23"/>
      <c r="CH248" s="26"/>
      <c r="CI248" s="26"/>
      <c r="CJ248" s="23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3"/>
      <c r="DK248" s="23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3"/>
      <c r="EX248" s="23"/>
      <c r="EY248" s="26"/>
      <c r="EZ248" s="26"/>
      <c r="FA248" s="26"/>
      <c r="FB248" s="26"/>
      <c r="FC248" s="23"/>
      <c r="FD248" s="23"/>
      <c r="FE248" s="23"/>
      <c r="FF248" s="26"/>
      <c r="FG248" s="26"/>
      <c r="FH248" s="23"/>
      <c r="FI248" s="26"/>
      <c r="FJ248" s="26"/>
      <c r="FK248" s="26"/>
      <c r="FL248" s="23"/>
      <c r="FM248" s="26"/>
      <c r="FN248" s="26"/>
      <c r="FO248" s="26"/>
      <c r="FP248" s="26"/>
      <c r="FQ248" s="26"/>
    </row>
    <row r="249" spans="1:173" ht="12.75">
      <c r="A249" s="23"/>
      <c r="B249" s="23"/>
      <c r="C249" s="23"/>
      <c r="D249" s="23"/>
      <c r="E249" s="34"/>
      <c r="F249" s="26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6"/>
      <c r="AB249" s="26"/>
      <c r="AC249" s="23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3"/>
      <c r="AP249" s="26"/>
      <c r="AQ249" s="26"/>
      <c r="AR249" s="23"/>
      <c r="AS249" s="23"/>
      <c r="AT249" s="23"/>
      <c r="AU249" s="23"/>
      <c r="AV249" s="23"/>
      <c r="AW249" s="23"/>
      <c r="AX249" s="26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6"/>
      <c r="BV249" s="26"/>
      <c r="BW249" s="23"/>
      <c r="BX249" s="23"/>
      <c r="BY249" s="26"/>
      <c r="BZ249" s="26"/>
      <c r="CA249" s="26"/>
      <c r="CB249" s="23"/>
      <c r="CC249" s="26"/>
      <c r="CD249" s="26"/>
      <c r="CE249" s="26"/>
      <c r="CF249" s="23"/>
      <c r="CG249" s="23"/>
      <c r="CH249" s="26"/>
      <c r="CI249" s="26"/>
      <c r="CJ249" s="23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3"/>
      <c r="DK249" s="23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3"/>
      <c r="EX249" s="23"/>
      <c r="EY249" s="26"/>
      <c r="EZ249" s="26"/>
      <c r="FA249" s="26"/>
      <c r="FB249" s="26"/>
      <c r="FC249" s="23"/>
      <c r="FD249" s="23"/>
      <c r="FE249" s="23"/>
      <c r="FF249" s="26"/>
      <c r="FG249" s="26"/>
      <c r="FH249" s="23"/>
      <c r="FI249" s="26"/>
      <c r="FJ249" s="26"/>
      <c r="FK249" s="26"/>
      <c r="FL249" s="23"/>
      <c r="FM249" s="26"/>
      <c r="FN249" s="26"/>
      <c r="FO249" s="26"/>
      <c r="FP249" s="26"/>
      <c r="FQ249" s="26"/>
    </row>
    <row r="250" spans="1:173" ht="12.75">
      <c r="A250" s="23"/>
      <c r="B250" s="23"/>
      <c r="C250" s="23"/>
      <c r="D250" s="23"/>
      <c r="E250" s="34"/>
      <c r="F250" s="26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6"/>
      <c r="AB250" s="26"/>
      <c r="AC250" s="23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3"/>
      <c r="AP250" s="26"/>
      <c r="AQ250" s="26"/>
      <c r="AR250" s="23"/>
      <c r="AS250" s="23"/>
      <c r="AT250" s="23"/>
      <c r="AU250" s="23"/>
      <c r="AV250" s="23"/>
      <c r="AW250" s="23"/>
      <c r="AX250" s="26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6"/>
      <c r="BV250" s="26"/>
      <c r="BW250" s="23"/>
      <c r="BX250" s="23"/>
      <c r="BY250" s="26"/>
      <c r="BZ250" s="26"/>
      <c r="CA250" s="26"/>
      <c r="CB250" s="23"/>
      <c r="CC250" s="26"/>
      <c r="CD250" s="26"/>
      <c r="CE250" s="26"/>
      <c r="CF250" s="23"/>
      <c r="CG250" s="23"/>
      <c r="CH250" s="26"/>
      <c r="CI250" s="26"/>
      <c r="CJ250" s="23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3"/>
      <c r="DK250" s="23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3"/>
      <c r="EX250" s="23"/>
      <c r="EY250" s="26"/>
      <c r="EZ250" s="26"/>
      <c r="FA250" s="26"/>
      <c r="FB250" s="26"/>
      <c r="FC250" s="23"/>
      <c r="FD250" s="23"/>
      <c r="FE250" s="23"/>
      <c r="FF250" s="26"/>
      <c r="FG250" s="26"/>
      <c r="FH250" s="23"/>
      <c r="FI250" s="26"/>
      <c r="FJ250" s="26"/>
      <c r="FK250" s="26"/>
      <c r="FL250" s="23"/>
      <c r="FM250" s="26"/>
      <c r="FN250" s="26"/>
      <c r="FO250" s="26"/>
      <c r="FP250" s="26"/>
      <c r="FQ250" s="26"/>
    </row>
    <row r="251" spans="1:173" ht="12.75">
      <c r="A251" s="23"/>
      <c r="B251" s="23"/>
      <c r="C251" s="23"/>
      <c r="D251" s="23"/>
      <c r="E251" s="34"/>
      <c r="F251" s="26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6"/>
      <c r="AB251" s="26"/>
      <c r="AC251" s="23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3"/>
      <c r="AP251" s="26"/>
      <c r="AQ251" s="26"/>
      <c r="AR251" s="23"/>
      <c r="AS251" s="23"/>
      <c r="AT251" s="23"/>
      <c r="AU251" s="23"/>
      <c r="AV251" s="23"/>
      <c r="AW251" s="23"/>
      <c r="AX251" s="26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6"/>
      <c r="BV251" s="26"/>
      <c r="BW251" s="23"/>
      <c r="BX251" s="23"/>
      <c r="BY251" s="26"/>
      <c r="BZ251" s="26"/>
      <c r="CA251" s="26"/>
      <c r="CB251" s="23"/>
      <c r="CC251" s="26"/>
      <c r="CD251" s="26"/>
      <c r="CE251" s="26"/>
      <c r="CF251" s="23"/>
      <c r="CG251" s="23"/>
      <c r="CH251" s="26"/>
      <c r="CI251" s="26"/>
      <c r="CJ251" s="23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3"/>
      <c r="DK251" s="23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3"/>
      <c r="EX251" s="23"/>
      <c r="EY251" s="26"/>
      <c r="EZ251" s="26"/>
      <c r="FA251" s="26"/>
      <c r="FB251" s="26"/>
      <c r="FC251" s="23"/>
      <c r="FD251" s="23"/>
      <c r="FE251" s="23"/>
      <c r="FF251" s="26"/>
      <c r="FG251" s="26"/>
      <c r="FH251" s="23"/>
      <c r="FI251" s="26"/>
      <c r="FJ251" s="26"/>
      <c r="FK251" s="26"/>
      <c r="FL251" s="23"/>
      <c r="FM251" s="26"/>
      <c r="FN251" s="26"/>
      <c r="FO251" s="26"/>
      <c r="FP251" s="26"/>
      <c r="FQ251" s="26"/>
    </row>
    <row r="252" spans="1:173" ht="12.75">
      <c r="A252" s="23"/>
      <c r="B252" s="23"/>
      <c r="C252" s="23"/>
      <c r="D252" s="23"/>
      <c r="E252" s="34"/>
      <c r="F252" s="26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6"/>
      <c r="AB252" s="26"/>
      <c r="AC252" s="23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3"/>
      <c r="AP252" s="26"/>
      <c r="AQ252" s="26"/>
      <c r="AR252" s="23"/>
      <c r="AS252" s="23"/>
      <c r="AT252" s="23"/>
      <c r="AU252" s="23"/>
      <c r="AV252" s="23"/>
      <c r="AW252" s="23"/>
      <c r="AX252" s="26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6"/>
      <c r="BV252" s="26"/>
      <c r="BW252" s="23"/>
      <c r="BX252" s="23"/>
      <c r="BY252" s="26"/>
      <c r="BZ252" s="26"/>
      <c r="CA252" s="26"/>
      <c r="CB252" s="23"/>
      <c r="CC252" s="26"/>
      <c r="CD252" s="26"/>
      <c r="CE252" s="26"/>
      <c r="CF252" s="23"/>
      <c r="CG252" s="23"/>
      <c r="CH252" s="26"/>
      <c r="CI252" s="26"/>
      <c r="CJ252" s="23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3"/>
      <c r="DK252" s="23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3"/>
      <c r="EX252" s="23"/>
      <c r="EY252" s="26"/>
      <c r="EZ252" s="26"/>
      <c r="FA252" s="26"/>
      <c r="FB252" s="26"/>
      <c r="FC252" s="23"/>
      <c r="FD252" s="23"/>
      <c r="FE252" s="23"/>
      <c r="FF252" s="26"/>
      <c r="FG252" s="26"/>
      <c r="FH252" s="23"/>
      <c r="FI252" s="26"/>
      <c r="FJ252" s="26"/>
      <c r="FK252" s="26"/>
      <c r="FL252" s="23"/>
      <c r="FM252" s="26"/>
      <c r="FN252" s="26"/>
      <c r="FO252" s="26"/>
      <c r="FP252" s="26"/>
      <c r="FQ252" s="26"/>
    </row>
    <row r="253" spans="1:173" ht="12.75">
      <c r="A253" s="23"/>
      <c r="B253" s="23"/>
      <c r="C253" s="23"/>
      <c r="D253" s="23"/>
      <c r="E253" s="34"/>
      <c r="F253" s="26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6"/>
      <c r="AB253" s="26"/>
      <c r="AC253" s="23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3"/>
      <c r="AP253" s="26"/>
      <c r="AQ253" s="26"/>
      <c r="AR253" s="23"/>
      <c r="AS253" s="23"/>
      <c r="AT253" s="23"/>
      <c r="AU253" s="23"/>
      <c r="AV253" s="23"/>
      <c r="AW253" s="23"/>
      <c r="AX253" s="26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6"/>
      <c r="BV253" s="26"/>
      <c r="BW253" s="23"/>
      <c r="BX253" s="23"/>
      <c r="BY253" s="26"/>
      <c r="BZ253" s="26"/>
      <c r="CA253" s="26"/>
      <c r="CB253" s="23"/>
      <c r="CC253" s="26"/>
      <c r="CD253" s="26"/>
      <c r="CE253" s="26"/>
      <c r="CF253" s="23"/>
      <c r="CG253" s="23"/>
      <c r="CH253" s="26"/>
      <c r="CI253" s="26"/>
      <c r="CJ253" s="23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3"/>
      <c r="DK253" s="23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3"/>
      <c r="EX253" s="23"/>
      <c r="EY253" s="26"/>
      <c r="EZ253" s="26"/>
      <c r="FA253" s="26"/>
      <c r="FB253" s="26"/>
      <c r="FC253" s="23"/>
      <c r="FD253" s="23"/>
      <c r="FE253" s="23"/>
      <c r="FF253" s="26"/>
      <c r="FG253" s="26"/>
      <c r="FH253" s="23"/>
      <c r="FI253" s="26"/>
      <c r="FJ253" s="26"/>
      <c r="FK253" s="26"/>
      <c r="FL253" s="23"/>
      <c r="FM253" s="26"/>
      <c r="FN253" s="26"/>
      <c r="FO253" s="26"/>
      <c r="FP253" s="26"/>
      <c r="FQ253" s="26"/>
    </row>
    <row r="254" spans="1:173" ht="12.75">
      <c r="A254" s="23"/>
      <c r="B254" s="23"/>
      <c r="C254" s="23"/>
      <c r="D254" s="23"/>
      <c r="E254" s="34"/>
      <c r="F254" s="26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6"/>
      <c r="AB254" s="26"/>
      <c r="AC254" s="23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3"/>
      <c r="AP254" s="26"/>
      <c r="AQ254" s="26"/>
      <c r="AR254" s="23"/>
      <c r="AS254" s="23"/>
      <c r="AT254" s="23"/>
      <c r="AU254" s="23"/>
      <c r="AV254" s="23"/>
      <c r="AW254" s="23"/>
      <c r="AX254" s="26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6"/>
      <c r="BV254" s="26"/>
      <c r="BW254" s="23"/>
      <c r="BX254" s="23"/>
      <c r="BY254" s="26"/>
      <c r="BZ254" s="26"/>
      <c r="CA254" s="26"/>
      <c r="CB254" s="23"/>
      <c r="CC254" s="26"/>
      <c r="CD254" s="26"/>
      <c r="CE254" s="26"/>
      <c r="CF254" s="23"/>
      <c r="CG254" s="23"/>
      <c r="CH254" s="26"/>
      <c r="CI254" s="26"/>
      <c r="CJ254" s="23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3"/>
      <c r="DK254" s="23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3"/>
      <c r="EX254" s="23"/>
      <c r="EY254" s="26"/>
      <c r="EZ254" s="26"/>
      <c r="FA254" s="26"/>
      <c r="FB254" s="26"/>
      <c r="FC254" s="23"/>
      <c r="FD254" s="23"/>
      <c r="FE254" s="23"/>
      <c r="FF254" s="26"/>
      <c r="FG254" s="26"/>
      <c r="FH254" s="23"/>
      <c r="FI254" s="26"/>
      <c r="FJ254" s="26"/>
      <c r="FK254" s="26"/>
      <c r="FL254" s="23"/>
      <c r="FM254" s="26"/>
      <c r="FN254" s="26"/>
      <c r="FO254" s="26"/>
      <c r="FP254" s="26"/>
      <c r="FQ254" s="26"/>
    </row>
    <row r="255" spans="1:173" ht="12.75">
      <c r="A255" s="23"/>
      <c r="B255" s="23"/>
      <c r="C255" s="23"/>
      <c r="D255" s="23"/>
      <c r="E255" s="34"/>
      <c r="F255" s="26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6"/>
      <c r="AB255" s="26"/>
      <c r="AC255" s="23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3"/>
      <c r="AP255" s="26"/>
      <c r="AQ255" s="26"/>
      <c r="AR255" s="23"/>
      <c r="AS255" s="23"/>
      <c r="AT255" s="23"/>
      <c r="AU255" s="23"/>
      <c r="AV255" s="23"/>
      <c r="AW255" s="23"/>
      <c r="AX255" s="26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6"/>
      <c r="BV255" s="26"/>
      <c r="BW255" s="23"/>
      <c r="BX255" s="23"/>
      <c r="BY255" s="26"/>
      <c r="BZ255" s="26"/>
      <c r="CA255" s="26"/>
      <c r="CB255" s="23"/>
      <c r="CC255" s="26"/>
      <c r="CD255" s="26"/>
      <c r="CE255" s="26"/>
      <c r="CF255" s="23"/>
      <c r="CG255" s="23"/>
      <c r="CH255" s="26"/>
      <c r="CI255" s="26"/>
      <c r="CJ255" s="23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3"/>
      <c r="DK255" s="23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3"/>
      <c r="EX255" s="23"/>
      <c r="EY255" s="26"/>
      <c r="EZ255" s="26"/>
      <c r="FA255" s="26"/>
      <c r="FB255" s="26"/>
      <c r="FC255" s="23"/>
      <c r="FD255" s="23"/>
      <c r="FE255" s="23"/>
      <c r="FF255" s="26"/>
      <c r="FG255" s="26"/>
      <c r="FH255" s="23"/>
      <c r="FI255" s="26"/>
      <c r="FJ255" s="26"/>
      <c r="FK255" s="26"/>
      <c r="FL255" s="23"/>
      <c r="FM255" s="26"/>
      <c r="FN255" s="26"/>
      <c r="FO255" s="26"/>
      <c r="FP255" s="26"/>
      <c r="FQ255" s="26"/>
    </row>
    <row r="256" spans="1:173" ht="12.75">
      <c r="A256" s="23"/>
      <c r="B256" s="23"/>
      <c r="C256" s="23"/>
      <c r="D256" s="23"/>
      <c r="E256" s="34"/>
      <c r="F256" s="26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6"/>
      <c r="AB256" s="26"/>
      <c r="AC256" s="23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3"/>
      <c r="AP256" s="26"/>
      <c r="AQ256" s="26"/>
      <c r="AR256" s="23"/>
      <c r="AS256" s="23"/>
      <c r="AT256" s="23"/>
      <c r="AU256" s="23"/>
      <c r="AV256" s="23"/>
      <c r="AW256" s="23"/>
      <c r="AX256" s="26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6"/>
      <c r="BV256" s="26"/>
      <c r="BW256" s="23"/>
      <c r="BX256" s="23"/>
      <c r="BY256" s="26"/>
      <c r="BZ256" s="26"/>
      <c r="CA256" s="26"/>
      <c r="CB256" s="23"/>
      <c r="CC256" s="26"/>
      <c r="CD256" s="26"/>
      <c r="CE256" s="26"/>
      <c r="CF256" s="23"/>
      <c r="CG256" s="23"/>
      <c r="CH256" s="26"/>
      <c r="CI256" s="26"/>
      <c r="CJ256" s="23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3"/>
      <c r="DK256" s="23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3"/>
      <c r="EX256" s="23"/>
      <c r="EY256" s="26"/>
      <c r="EZ256" s="26"/>
      <c r="FA256" s="26"/>
      <c r="FB256" s="26"/>
      <c r="FC256" s="23"/>
      <c r="FD256" s="23"/>
      <c r="FE256" s="23"/>
      <c r="FF256" s="26"/>
      <c r="FG256" s="26"/>
      <c r="FH256" s="23"/>
      <c r="FI256" s="26"/>
      <c r="FJ256" s="26"/>
      <c r="FK256" s="26"/>
      <c r="FL256" s="23"/>
      <c r="FM256" s="26"/>
      <c r="FN256" s="26"/>
      <c r="FO256" s="26"/>
      <c r="FP256" s="26"/>
      <c r="FQ256" s="26"/>
    </row>
    <row r="257" spans="1:173" ht="12.75">
      <c r="A257" s="23"/>
      <c r="B257" s="23"/>
      <c r="C257" s="23"/>
      <c r="D257" s="23"/>
      <c r="E257" s="34"/>
      <c r="F257" s="26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6"/>
      <c r="AB257" s="26"/>
      <c r="AC257" s="23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3"/>
      <c r="AP257" s="26"/>
      <c r="AQ257" s="26"/>
      <c r="AR257" s="23"/>
      <c r="AS257" s="23"/>
      <c r="AT257" s="23"/>
      <c r="AU257" s="23"/>
      <c r="AV257" s="23"/>
      <c r="AW257" s="23"/>
      <c r="AX257" s="26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6"/>
      <c r="BV257" s="26"/>
      <c r="BW257" s="23"/>
      <c r="BX257" s="23"/>
      <c r="BY257" s="26"/>
      <c r="BZ257" s="26"/>
      <c r="CA257" s="26"/>
      <c r="CB257" s="23"/>
      <c r="CC257" s="26"/>
      <c r="CD257" s="26"/>
      <c r="CE257" s="26"/>
      <c r="CF257" s="23"/>
      <c r="CG257" s="23"/>
      <c r="CH257" s="26"/>
      <c r="CI257" s="26"/>
      <c r="CJ257" s="23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3"/>
      <c r="DK257" s="23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3"/>
      <c r="EX257" s="23"/>
      <c r="EY257" s="26"/>
      <c r="EZ257" s="26"/>
      <c r="FA257" s="26"/>
      <c r="FB257" s="26"/>
      <c r="FC257" s="23"/>
      <c r="FD257" s="23"/>
      <c r="FE257" s="23"/>
      <c r="FF257" s="26"/>
      <c r="FG257" s="26"/>
      <c r="FH257" s="23"/>
      <c r="FI257" s="26"/>
      <c r="FJ257" s="26"/>
      <c r="FK257" s="26"/>
      <c r="FL257" s="23"/>
      <c r="FM257" s="26"/>
      <c r="FN257" s="26"/>
      <c r="FO257" s="26"/>
      <c r="FP257" s="26"/>
      <c r="FQ257" s="26"/>
    </row>
    <row r="258" spans="1:173" ht="12.75">
      <c r="A258" s="23"/>
      <c r="B258" s="23"/>
      <c r="C258" s="23"/>
      <c r="D258" s="23"/>
      <c r="E258" s="34"/>
      <c r="F258" s="26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6"/>
      <c r="AB258" s="26"/>
      <c r="AC258" s="23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3"/>
      <c r="AP258" s="26"/>
      <c r="AQ258" s="26"/>
      <c r="AR258" s="23"/>
      <c r="AS258" s="23"/>
      <c r="AT258" s="23"/>
      <c r="AU258" s="23"/>
      <c r="AV258" s="23"/>
      <c r="AW258" s="23"/>
      <c r="AX258" s="26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6"/>
      <c r="BV258" s="26"/>
      <c r="BW258" s="23"/>
      <c r="BX258" s="23"/>
      <c r="BY258" s="26"/>
      <c r="BZ258" s="26"/>
      <c r="CA258" s="26"/>
      <c r="CB258" s="23"/>
      <c r="CC258" s="26"/>
      <c r="CD258" s="26"/>
      <c r="CE258" s="26"/>
      <c r="CF258" s="23"/>
      <c r="CG258" s="23"/>
      <c r="CH258" s="26"/>
      <c r="CI258" s="26"/>
      <c r="CJ258" s="23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3"/>
      <c r="DK258" s="23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3"/>
      <c r="EX258" s="23"/>
      <c r="EY258" s="26"/>
      <c r="EZ258" s="26"/>
      <c r="FA258" s="26"/>
      <c r="FB258" s="26"/>
      <c r="FC258" s="23"/>
      <c r="FD258" s="23"/>
      <c r="FE258" s="23"/>
      <c r="FF258" s="26"/>
      <c r="FG258" s="26"/>
      <c r="FH258" s="23"/>
      <c r="FI258" s="26"/>
      <c r="FJ258" s="26"/>
      <c r="FK258" s="26"/>
      <c r="FL258" s="23"/>
      <c r="FM258" s="26"/>
      <c r="FN258" s="26"/>
      <c r="FO258" s="26"/>
      <c r="FP258" s="26"/>
      <c r="FQ258" s="26"/>
    </row>
    <row r="259" spans="1:173" ht="12.75">
      <c r="A259" s="23"/>
      <c r="B259" s="23"/>
      <c r="C259" s="23"/>
      <c r="D259" s="23"/>
      <c r="E259" s="34"/>
      <c r="F259" s="26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6"/>
      <c r="AB259" s="26"/>
      <c r="AC259" s="23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3"/>
      <c r="AP259" s="26"/>
      <c r="AQ259" s="26"/>
      <c r="AR259" s="23"/>
      <c r="AS259" s="23"/>
      <c r="AT259" s="23"/>
      <c r="AU259" s="23"/>
      <c r="AV259" s="23"/>
      <c r="AW259" s="23"/>
      <c r="AX259" s="26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6"/>
      <c r="BV259" s="26"/>
      <c r="BW259" s="23"/>
      <c r="BX259" s="23"/>
      <c r="BY259" s="26"/>
      <c r="BZ259" s="26"/>
      <c r="CA259" s="26"/>
      <c r="CB259" s="23"/>
      <c r="CC259" s="26"/>
      <c r="CD259" s="26"/>
      <c r="CE259" s="26"/>
      <c r="CF259" s="23"/>
      <c r="CG259" s="23"/>
      <c r="CH259" s="26"/>
      <c r="CI259" s="26"/>
      <c r="CJ259" s="23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3"/>
      <c r="DK259" s="23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3"/>
      <c r="EX259" s="23"/>
      <c r="EY259" s="26"/>
      <c r="EZ259" s="26"/>
      <c r="FA259" s="26"/>
      <c r="FB259" s="26"/>
      <c r="FC259" s="23"/>
      <c r="FD259" s="23"/>
      <c r="FE259" s="23"/>
      <c r="FF259" s="26"/>
      <c r="FG259" s="26"/>
      <c r="FH259" s="23"/>
      <c r="FI259" s="26"/>
      <c r="FJ259" s="26"/>
      <c r="FK259" s="26"/>
      <c r="FL259" s="23"/>
      <c r="FM259" s="26"/>
      <c r="FN259" s="26"/>
      <c r="FO259" s="26"/>
      <c r="FP259" s="26"/>
      <c r="FQ259" s="26"/>
    </row>
    <row r="260" spans="1:173" ht="12.75">
      <c r="A260" s="23"/>
      <c r="B260" s="23"/>
      <c r="C260" s="23"/>
      <c r="D260" s="23"/>
      <c r="E260" s="34"/>
      <c r="F260" s="26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6"/>
      <c r="AB260" s="26"/>
      <c r="AC260" s="23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3"/>
      <c r="AP260" s="26"/>
      <c r="AQ260" s="26"/>
      <c r="AR260" s="23"/>
      <c r="AS260" s="23"/>
      <c r="AT260" s="23"/>
      <c r="AU260" s="23"/>
      <c r="AV260" s="23"/>
      <c r="AW260" s="23"/>
      <c r="AX260" s="26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6"/>
      <c r="BV260" s="26"/>
      <c r="BW260" s="23"/>
      <c r="BX260" s="23"/>
      <c r="BY260" s="26"/>
      <c r="BZ260" s="26"/>
      <c r="CA260" s="26"/>
      <c r="CB260" s="23"/>
      <c r="CC260" s="26"/>
      <c r="CD260" s="26"/>
      <c r="CE260" s="26"/>
      <c r="CF260" s="23"/>
      <c r="CG260" s="23"/>
      <c r="CH260" s="26"/>
      <c r="CI260" s="26"/>
      <c r="CJ260" s="23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3"/>
      <c r="DK260" s="23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3"/>
      <c r="EX260" s="23"/>
      <c r="EY260" s="26"/>
      <c r="EZ260" s="26"/>
      <c r="FA260" s="26"/>
      <c r="FB260" s="26"/>
      <c r="FC260" s="23"/>
      <c r="FD260" s="23"/>
      <c r="FE260" s="23"/>
      <c r="FF260" s="26"/>
      <c r="FG260" s="26"/>
      <c r="FH260" s="23"/>
      <c r="FI260" s="26"/>
      <c r="FJ260" s="26"/>
      <c r="FK260" s="26"/>
      <c r="FL260" s="23"/>
      <c r="FM260" s="26"/>
      <c r="FN260" s="26"/>
      <c r="FO260" s="26"/>
      <c r="FP260" s="26"/>
      <c r="FQ260" s="26"/>
    </row>
    <row r="261" spans="1:173" ht="12.75">
      <c r="A261" s="23"/>
      <c r="B261" s="23"/>
      <c r="C261" s="23"/>
      <c r="D261" s="23"/>
      <c r="E261" s="34"/>
      <c r="F261" s="26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6"/>
      <c r="AB261" s="26"/>
      <c r="AC261" s="23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3"/>
      <c r="AP261" s="26"/>
      <c r="AQ261" s="26"/>
      <c r="AR261" s="23"/>
      <c r="AS261" s="23"/>
      <c r="AT261" s="23"/>
      <c r="AU261" s="23"/>
      <c r="AV261" s="23"/>
      <c r="AW261" s="23"/>
      <c r="AX261" s="26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6"/>
      <c r="BV261" s="26"/>
      <c r="BW261" s="23"/>
      <c r="BX261" s="23"/>
      <c r="BY261" s="26"/>
      <c r="BZ261" s="26"/>
      <c r="CA261" s="26"/>
      <c r="CB261" s="23"/>
      <c r="CC261" s="26"/>
      <c r="CD261" s="26"/>
      <c r="CE261" s="26"/>
      <c r="CF261" s="23"/>
      <c r="CG261" s="23"/>
      <c r="CH261" s="26"/>
      <c r="CI261" s="26"/>
      <c r="CJ261" s="23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3"/>
      <c r="DK261" s="23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3"/>
      <c r="EX261" s="23"/>
      <c r="EY261" s="26"/>
      <c r="EZ261" s="26"/>
      <c r="FA261" s="26"/>
      <c r="FB261" s="26"/>
      <c r="FC261" s="23"/>
      <c r="FD261" s="23"/>
      <c r="FE261" s="23"/>
      <c r="FF261" s="26"/>
      <c r="FG261" s="26"/>
      <c r="FH261" s="23"/>
      <c r="FI261" s="26"/>
      <c r="FJ261" s="26"/>
      <c r="FK261" s="26"/>
      <c r="FL261" s="23"/>
      <c r="FM261" s="26"/>
      <c r="FN261" s="26"/>
      <c r="FO261" s="26"/>
      <c r="FP261" s="26"/>
      <c r="FQ261" s="26"/>
    </row>
    <row r="262" spans="1:173" ht="12.75">
      <c r="A262" s="23"/>
      <c r="B262" s="23"/>
      <c r="C262" s="23"/>
      <c r="D262" s="23"/>
      <c r="E262" s="34"/>
      <c r="F262" s="26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6"/>
      <c r="AB262" s="26"/>
      <c r="AC262" s="23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3"/>
      <c r="AP262" s="26"/>
      <c r="AQ262" s="26"/>
      <c r="AR262" s="23"/>
      <c r="AS262" s="23"/>
      <c r="AT262" s="23"/>
      <c r="AU262" s="23"/>
      <c r="AV262" s="23"/>
      <c r="AW262" s="23"/>
      <c r="AX262" s="26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6"/>
      <c r="BV262" s="26"/>
      <c r="BW262" s="23"/>
      <c r="BX262" s="23"/>
      <c r="BY262" s="26"/>
      <c r="BZ262" s="26"/>
      <c r="CA262" s="26"/>
      <c r="CB262" s="23"/>
      <c r="CC262" s="26"/>
      <c r="CD262" s="26"/>
      <c r="CE262" s="26"/>
      <c r="CF262" s="23"/>
      <c r="CG262" s="23"/>
      <c r="CH262" s="26"/>
      <c r="CI262" s="26"/>
      <c r="CJ262" s="23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3"/>
      <c r="DK262" s="23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3"/>
      <c r="EX262" s="23"/>
      <c r="EY262" s="26"/>
      <c r="EZ262" s="26"/>
      <c r="FA262" s="26"/>
      <c r="FB262" s="26"/>
      <c r="FC262" s="23"/>
      <c r="FD262" s="23"/>
      <c r="FE262" s="23"/>
      <c r="FF262" s="26"/>
      <c r="FG262" s="26"/>
      <c r="FH262" s="23"/>
      <c r="FI262" s="26"/>
      <c r="FJ262" s="26"/>
      <c r="FK262" s="26"/>
      <c r="FL262" s="23"/>
      <c r="FM262" s="26"/>
      <c r="FN262" s="26"/>
      <c r="FO262" s="26"/>
      <c r="FP262" s="26"/>
      <c r="FQ262" s="26"/>
    </row>
    <row r="263" spans="1:173" ht="12.75">
      <c r="A263" s="23"/>
      <c r="B263" s="23"/>
      <c r="C263" s="23"/>
      <c r="D263" s="23"/>
      <c r="E263" s="34"/>
      <c r="F263" s="26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6"/>
      <c r="AB263" s="26"/>
      <c r="AC263" s="23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3"/>
      <c r="AP263" s="26"/>
      <c r="AQ263" s="26"/>
      <c r="AR263" s="23"/>
      <c r="AS263" s="23"/>
      <c r="AT263" s="23"/>
      <c r="AU263" s="23"/>
      <c r="AV263" s="23"/>
      <c r="AW263" s="23"/>
      <c r="AX263" s="26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6"/>
      <c r="BV263" s="26"/>
      <c r="BW263" s="23"/>
      <c r="BX263" s="23"/>
      <c r="BY263" s="26"/>
      <c r="BZ263" s="26"/>
      <c r="CA263" s="26"/>
      <c r="CB263" s="23"/>
      <c r="CC263" s="26"/>
      <c r="CD263" s="26"/>
      <c r="CE263" s="26"/>
      <c r="CF263" s="23"/>
      <c r="CG263" s="23"/>
      <c r="CH263" s="26"/>
      <c r="CI263" s="26"/>
      <c r="CJ263" s="23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3"/>
      <c r="DK263" s="23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3"/>
      <c r="EX263" s="23"/>
      <c r="EY263" s="26"/>
      <c r="EZ263" s="26"/>
      <c r="FA263" s="26"/>
      <c r="FB263" s="26"/>
      <c r="FC263" s="23"/>
      <c r="FD263" s="23"/>
      <c r="FE263" s="23"/>
      <c r="FF263" s="26"/>
      <c r="FG263" s="26"/>
      <c r="FH263" s="23"/>
      <c r="FI263" s="26"/>
      <c r="FJ263" s="26"/>
      <c r="FK263" s="26"/>
      <c r="FL263" s="23"/>
      <c r="FM263" s="26"/>
      <c r="FN263" s="26"/>
      <c r="FO263" s="26"/>
      <c r="FP263" s="26"/>
      <c r="FQ263" s="26"/>
    </row>
    <row r="264" spans="1:173" ht="12.75">
      <c r="A264" s="23"/>
      <c r="B264" s="23"/>
      <c r="C264" s="23"/>
      <c r="D264" s="23"/>
      <c r="E264" s="34"/>
      <c r="F264" s="26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6"/>
      <c r="AB264" s="26"/>
      <c r="AC264" s="23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3"/>
      <c r="AP264" s="26"/>
      <c r="AQ264" s="26"/>
      <c r="AR264" s="23"/>
      <c r="AS264" s="23"/>
      <c r="AT264" s="23"/>
      <c r="AU264" s="23"/>
      <c r="AV264" s="23"/>
      <c r="AW264" s="23"/>
      <c r="AX264" s="26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6"/>
      <c r="BV264" s="26"/>
      <c r="BW264" s="23"/>
      <c r="BX264" s="23"/>
      <c r="BY264" s="26"/>
      <c r="BZ264" s="26"/>
      <c r="CA264" s="26"/>
      <c r="CB264" s="23"/>
      <c r="CC264" s="26"/>
      <c r="CD264" s="26"/>
      <c r="CE264" s="26"/>
      <c r="CF264" s="23"/>
      <c r="CG264" s="23"/>
      <c r="CH264" s="26"/>
      <c r="CI264" s="26"/>
      <c r="CJ264" s="23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3"/>
      <c r="DK264" s="23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3"/>
      <c r="EX264" s="23"/>
      <c r="EY264" s="26"/>
      <c r="EZ264" s="26"/>
      <c r="FA264" s="26"/>
      <c r="FB264" s="26"/>
      <c r="FC264" s="23"/>
      <c r="FD264" s="23"/>
      <c r="FE264" s="23"/>
      <c r="FF264" s="26"/>
      <c r="FG264" s="26"/>
      <c r="FH264" s="23"/>
      <c r="FI264" s="26"/>
      <c r="FJ264" s="26"/>
      <c r="FK264" s="26"/>
      <c r="FL264" s="23"/>
      <c r="FM264" s="26"/>
      <c r="FN264" s="26"/>
      <c r="FO264" s="26"/>
      <c r="FP264" s="26"/>
      <c r="FQ264" s="26"/>
    </row>
    <row r="265" spans="1:173" ht="12.75">
      <c r="A265" s="23"/>
      <c r="B265" s="23"/>
      <c r="C265" s="23"/>
      <c r="D265" s="23"/>
      <c r="E265" s="34"/>
      <c r="F265" s="26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6"/>
      <c r="AB265" s="26"/>
      <c r="AC265" s="23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3"/>
      <c r="AP265" s="26"/>
      <c r="AQ265" s="26"/>
      <c r="AR265" s="23"/>
      <c r="AS265" s="23"/>
      <c r="AT265" s="23"/>
      <c r="AU265" s="23"/>
      <c r="AV265" s="23"/>
      <c r="AW265" s="23"/>
      <c r="AX265" s="26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6"/>
      <c r="BV265" s="26"/>
      <c r="BW265" s="23"/>
      <c r="BX265" s="23"/>
      <c r="BY265" s="26"/>
      <c r="BZ265" s="26"/>
      <c r="CA265" s="26"/>
      <c r="CB265" s="23"/>
      <c r="CC265" s="26"/>
      <c r="CD265" s="26"/>
      <c r="CE265" s="26"/>
      <c r="CF265" s="23"/>
      <c r="CG265" s="23"/>
      <c r="CH265" s="26"/>
      <c r="CI265" s="26"/>
      <c r="CJ265" s="23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3"/>
      <c r="DK265" s="23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3"/>
      <c r="EX265" s="23"/>
      <c r="EY265" s="26"/>
      <c r="EZ265" s="26"/>
      <c r="FA265" s="26"/>
      <c r="FB265" s="26"/>
      <c r="FC265" s="23"/>
      <c r="FD265" s="23"/>
      <c r="FE265" s="23"/>
      <c r="FF265" s="26"/>
      <c r="FG265" s="26"/>
      <c r="FH265" s="23"/>
      <c r="FI265" s="26"/>
      <c r="FJ265" s="26"/>
      <c r="FK265" s="26"/>
      <c r="FL265" s="23"/>
      <c r="FM265" s="26"/>
      <c r="FN265" s="26"/>
      <c r="FO265" s="26"/>
      <c r="FP265" s="26"/>
      <c r="FQ265" s="26"/>
    </row>
    <row r="266" spans="1:173" ht="12.75">
      <c r="A266" s="23"/>
      <c r="B266" s="23"/>
      <c r="C266" s="23"/>
      <c r="D266" s="23"/>
      <c r="E266" s="34"/>
      <c r="F266" s="26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6"/>
      <c r="AB266" s="26"/>
      <c r="AC266" s="23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3"/>
      <c r="AP266" s="26"/>
      <c r="AQ266" s="26"/>
      <c r="AR266" s="23"/>
      <c r="AS266" s="23"/>
      <c r="AT266" s="23"/>
      <c r="AU266" s="23"/>
      <c r="AV266" s="23"/>
      <c r="AW266" s="23"/>
      <c r="AX266" s="26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6"/>
      <c r="BV266" s="26"/>
      <c r="BW266" s="23"/>
      <c r="BX266" s="23"/>
      <c r="BY266" s="26"/>
      <c r="BZ266" s="26"/>
      <c r="CA266" s="26"/>
      <c r="CB266" s="23"/>
      <c r="CC266" s="26"/>
      <c r="CD266" s="26"/>
      <c r="CE266" s="26"/>
      <c r="CF266" s="23"/>
      <c r="CG266" s="23"/>
      <c r="CH266" s="26"/>
      <c r="CI266" s="26"/>
      <c r="CJ266" s="23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3"/>
      <c r="DK266" s="23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3"/>
      <c r="EX266" s="23"/>
      <c r="EY266" s="26"/>
      <c r="EZ266" s="26"/>
      <c r="FA266" s="26"/>
      <c r="FB266" s="26"/>
      <c r="FC266" s="23"/>
      <c r="FD266" s="23"/>
      <c r="FE266" s="23"/>
      <c r="FF266" s="26"/>
      <c r="FG266" s="26"/>
      <c r="FH266" s="23"/>
      <c r="FI266" s="26"/>
      <c r="FJ266" s="26"/>
      <c r="FK266" s="26"/>
      <c r="FL266" s="23"/>
      <c r="FM266" s="26"/>
      <c r="FN266" s="26"/>
      <c r="FO266" s="26"/>
      <c r="FP266" s="26"/>
      <c r="FQ266" s="26"/>
    </row>
    <row r="267" spans="1:173" ht="12.75">
      <c r="A267" s="23"/>
      <c r="B267" s="23"/>
      <c r="C267" s="23"/>
      <c r="D267" s="23"/>
      <c r="E267" s="34"/>
      <c r="F267" s="26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6"/>
      <c r="AB267" s="26"/>
      <c r="AC267" s="23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3"/>
      <c r="AP267" s="26"/>
      <c r="AQ267" s="26"/>
      <c r="AR267" s="23"/>
      <c r="AS267" s="23"/>
      <c r="AT267" s="23"/>
      <c r="AU267" s="23"/>
      <c r="AV267" s="23"/>
      <c r="AW267" s="23"/>
      <c r="AX267" s="26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6"/>
      <c r="BV267" s="26"/>
      <c r="BW267" s="23"/>
      <c r="BX267" s="23"/>
      <c r="BY267" s="26"/>
      <c r="BZ267" s="26"/>
      <c r="CA267" s="26"/>
      <c r="CB267" s="23"/>
      <c r="CC267" s="26"/>
      <c r="CD267" s="26"/>
      <c r="CE267" s="26"/>
      <c r="CF267" s="23"/>
      <c r="CG267" s="23"/>
      <c r="CH267" s="26"/>
      <c r="CI267" s="26"/>
      <c r="CJ267" s="23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3"/>
      <c r="DK267" s="23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3"/>
      <c r="EX267" s="23"/>
      <c r="EY267" s="26"/>
      <c r="EZ267" s="26"/>
      <c r="FA267" s="26"/>
      <c r="FB267" s="26"/>
      <c r="FC267" s="23"/>
      <c r="FD267" s="23"/>
      <c r="FE267" s="23"/>
      <c r="FF267" s="26"/>
      <c r="FG267" s="26"/>
      <c r="FH267" s="23"/>
      <c r="FI267" s="26"/>
      <c r="FJ267" s="26"/>
      <c r="FK267" s="26"/>
      <c r="FL267" s="23"/>
      <c r="FM267" s="26"/>
      <c r="FN267" s="26"/>
      <c r="FO267" s="26"/>
      <c r="FP267" s="26"/>
      <c r="FQ267" s="26"/>
    </row>
    <row r="268" spans="1:173" ht="12.75">
      <c r="A268" s="23"/>
      <c r="B268" s="23"/>
      <c r="C268" s="23"/>
      <c r="D268" s="23"/>
      <c r="E268" s="34"/>
      <c r="F268" s="26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6"/>
      <c r="AB268" s="26"/>
      <c r="AC268" s="23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3"/>
      <c r="AP268" s="26"/>
      <c r="AQ268" s="26"/>
      <c r="AR268" s="23"/>
      <c r="AS268" s="23"/>
      <c r="AT268" s="23"/>
      <c r="AU268" s="23"/>
      <c r="AV268" s="23"/>
      <c r="AW268" s="23"/>
      <c r="AX268" s="26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6"/>
      <c r="BV268" s="26"/>
      <c r="BW268" s="23"/>
      <c r="BX268" s="23"/>
      <c r="BY268" s="26"/>
      <c r="BZ268" s="26"/>
      <c r="CA268" s="26"/>
      <c r="CB268" s="23"/>
      <c r="CC268" s="26"/>
      <c r="CD268" s="26"/>
      <c r="CE268" s="26"/>
      <c r="CF268" s="23"/>
      <c r="CG268" s="23"/>
      <c r="CH268" s="26"/>
      <c r="CI268" s="26"/>
      <c r="CJ268" s="23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3"/>
      <c r="DK268" s="23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3"/>
      <c r="EX268" s="23"/>
      <c r="EY268" s="26"/>
      <c r="EZ268" s="26"/>
      <c r="FA268" s="26"/>
      <c r="FB268" s="26"/>
      <c r="FC268" s="23"/>
      <c r="FD268" s="23"/>
      <c r="FE268" s="23"/>
      <c r="FF268" s="26"/>
      <c r="FG268" s="26"/>
      <c r="FH268" s="23"/>
      <c r="FI268" s="26"/>
      <c r="FJ268" s="26"/>
      <c r="FK268" s="26"/>
      <c r="FL268" s="23"/>
      <c r="FM268" s="26"/>
      <c r="FN268" s="26"/>
      <c r="FO268" s="26"/>
      <c r="FP268" s="26"/>
      <c r="FQ268" s="26"/>
    </row>
    <row r="269" spans="1:173" ht="12.75">
      <c r="A269" s="23"/>
      <c r="B269" s="23"/>
      <c r="C269" s="23"/>
      <c r="D269" s="23"/>
      <c r="E269" s="34"/>
      <c r="F269" s="26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6"/>
      <c r="AB269" s="26"/>
      <c r="AC269" s="23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3"/>
      <c r="AP269" s="26"/>
      <c r="AQ269" s="26"/>
      <c r="AR269" s="23"/>
      <c r="AS269" s="23"/>
      <c r="AT269" s="23"/>
      <c r="AU269" s="23"/>
      <c r="AV269" s="23"/>
      <c r="AW269" s="23"/>
      <c r="AX269" s="26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6"/>
      <c r="BV269" s="26"/>
      <c r="BW269" s="23"/>
      <c r="BX269" s="23"/>
      <c r="BY269" s="26"/>
      <c r="BZ269" s="26"/>
      <c r="CA269" s="26"/>
      <c r="CB269" s="23"/>
      <c r="CC269" s="26"/>
      <c r="CD269" s="26"/>
      <c r="CE269" s="26"/>
      <c r="CF269" s="23"/>
      <c r="CG269" s="23"/>
      <c r="CH269" s="26"/>
      <c r="CI269" s="26"/>
      <c r="CJ269" s="23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3"/>
      <c r="DK269" s="23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3"/>
      <c r="EX269" s="23"/>
      <c r="EY269" s="26"/>
      <c r="EZ269" s="26"/>
      <c r="FA269" s="26"/>
      <c r="FB269" s="26"/>
      <c r="FC269" s="23"/>
      <c r="FD269" s="23"/>
      <c r="FE269" s="23"/>
      <c r="FF269" s="26"/>
      <c r="FG269" s="26"/>
      <c r="FH269" s="23"/>
      <c r="FI269" s="26"/>
      <c r="FJ269" s="26"/>
      <c r="FK269" s="26"/>
      <c r="FL269" s="23"/>
      <c r="FM269" s="26"/>
      <c r="FN269" s="26"/>
      <c r="FO269" s="26"/>
      <c r="FP269" s="26"/>
      <c r="FQ269" s="26"/>
    </row>
    <row r="270" spans="1:173" ht="12.75">
      <c r="A270" s="23"/>
      <c r="B270" s="23"/>
      <c r="C270" s="23"/>
      <c r="D270" s="23"/>
      <c r="E270" s="34"/>
      <c r="F270" s="26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6"/>
      <c r="AB270" s="26"/>
      <c r="AC270" s="23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3"/>
      <c r="AP270" s="26"/>
      <c r="AQ270" s="26"/>
      <c r="AR270" s="23"/>
      <c r="AS270" s="23"/>
      <c r="AT270" s="23"/>
      <c r="AU270" s="23"/>
      <c r="AV270" s="23"/>
      <c r="AW270" s="23"/>
      <c r="AX270" s="26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6"/>
      <c r="BV270" s="26"/>
      <c r="BW270" s="23"/>
      <c r="BX270" s="23"/>
      <c r="BY270" s="26"/>
      <c r="BZ270" s="26"/>
      <c r="CA270" s="26"/>
      <c r="CB270" s="23"/>
      <c r="CC270" s="26"/>
      <c r="CD270" s="26"/>
      <c r="CE270" s="26"/>
      <c r="CF270" s="23"/>
      <c r="CG270" s="23"/>
      <c r="CH270" s="26"/>
      <c r="CI270" s="26"/>
      <c r="CJ270" s="23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3"/>
      <c r="DK270" s="23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3"/>
      <c r="EX270" s="23"/>
      <c r="EY270" s="26"/>
      <c r="EZ270" s="26"/>
      <c r="FA270" s="26"/>
      <c r="FB270" s="26"/>
      <c r="FC270" s="23"/>
      <c r="FD270" s="23"/>
      <c r="FE270" s="23"/>
      <c r="FF270" s="26"/>
      <c r="FG270" s="26"/>
      <c r="FH270" s="23"/>
      <c r="FI270" s="26"/>
      <c r="FJ270" s="26"/>
      <c r="FK270" s="26"/>
      <c r="FL270" s="23"/>
      <c r="FM270" s="26"/>
      <c r="FN270" s="26"/>
      <c r="FO270" s="26"/>
      <c r="FP270" s="26"/>
      <c r="FQ270" s="26"/>
    </row>
    <row r="271" spans="1:173" ht="12.75">
      <c r="A271" s="23"/>
      <c r="B271" s="23"/>
      <c r="C271" s="23"/>
      <c r="D271" s="23"/>
      <c r="E271" s="34"/>
      <c r="F271" s="26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6"/>
      <c r="AB271" s="26"/>
      <c r="AC271" s="23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3"/>
      <c r="AP271" s="26"/>
      <c r="AQ271" s="26"/>
      <c r="AR271" s="23"/>
      <c r="AS271" s="23"/>
      <c r="AT271" s="23"/>
      <c r="AU271" s="23"/>
      <c r="AV271" s="23"/>
      <c r="AW271" s="23"/>
      <c r="AX271" s="26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6"/>
      <c r="BV271" s="26"/>
      <c r="BW271" s="23"/>
      <c r="BX271" s="23"/>
      <c r="BY271" s="26"/>
      <c r="BZ271" s="26"/>
      <c r="CA271" s="26"/>
      <c r="CB271" s="23"/>
      <c r="CC271" s="26"/>
      <c r="CD271" s="26"/>
      <c r="CE271" s="26"/>
      <c r="CF271" s="23"/>
      <c r="CG271" s="23"/>
      <c r="CH271" s="26"/>
      <c r="CI271" s="26"/>
      <c r="CJ271" s="23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3"/>
      <c r="DK271" s="23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3"/>
      <c r="EX271" s="23"/>
      <c r="EY271" s="26"/>
      <c r="EZ271" s="26"/>
      <c r="FA271" s="26"/>
      <c r="FB271" s="26"/>
      <c r="FC271" s="23"/>
      <c r="FD271" s="23"/>
      <c r="FE271" s="23"/>
      <c r="FF271" s="26"/>
      <c r="FG271" s="26"/>
      <c r="FH271" s="23"/>
      <c r="FI271" s="26"/>
      <c r="FJ271" s="26"/>
      <c r="FK271" s="26"/>
      <c r="FL271" s="23"/>
      <c r="FM271" s="26"/>
      <c r="FN271" s="26"/>
      <c r="FO271" s="26"/>
      <c r="FP271" s="26"/>
      <c r="FQ271" s="26"/>
    </row>
    <row r="272" spans="1:173" ht="12.75">
      <c r="A272" s="23"/>
      <c r="B272" s="23"/>
      <c r="C272" s="23"/>
      <c r="D272" s="23"/>
      <c r="E272" s="34"/>
      <c r="F272" s="26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6"/>
      <c r="AB272" s="26"/>
      <c r="AC272" s="23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3"/>
      <c r="AP272" s="26"/>
      <c r="AQ272" s="26"/>
      <c r="AR272" s="23"/>
      <c r="AS272" s="23"/>
      <c r="AT272" s="23"/>
      <c r="AU272" s="23"/>
      <c r="AV272" s="23"/>
      <c r="AW272" s="23"/>
      <c r="AX272" s="26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6"/>
      <c r="BV272" s="26"/>
      <c r="BW272" s="23"/>
      <c r="BX272" s="23"/>
      <c r="BY272" s="26"/>
      <c r="BZ272" s="26"/>
      <c r="CA272" s="26"/>
      <c r="CB272" s="23"/>
      <c r="CC272" s="26"/>
      <c r="CD272" s="26"/>
      <c r="CE272" s="26"/>
      <c r="CF272" s="23"/>
      <c r="CG272" s="23"/>
      <c r="CH272" s="26"/>
      <c r="CI272" s="26"/>
      <c r="CJ272" s="23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3"/>
      <c r="DK272" s="23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3"/>
      <c r="EX272" s="23"/>
      <c r="EY272" s="26"/>
      <c r="EZ272" s="26"/>
      <c r="FA272" s="26"/>
      <c r="FB272" s="26"/>
      <c r="FC272" s="23"/>
      <c r="FD272" s="23"/>
      <c r="FE272" s="23"/>
      <c r="FF272" s="26"/>
      <c r="FG272" s="26"/>
      <c r="FH272" s="23"/>
      <c r="FI272" s="26"/>
      <c r="FJ272" s="26"/>
      <c r="FK272" s="26"/>
      <c r="FL272" s="23"/>
      <c r="FM272" s="26"/>
      <c r="FN272" s="26"/>
      <c r="FO272" s="26"/>
      <c r="FP272" s="26"/>
      <c r="FQ272" s="26"/>
    </row>
    <row r="273" spans="1:173" ht="12.75">
      <c r="A273" s="23"/>
      <c r="B273" s="23"/>
      <c r="C273" s="23"/>
      <c r="D273" s="23"/>
      <c r="E273" s="34"/>
      <c r="F273" s="26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6"/>
      <c r="AB273" s="26"/>
      <c r="AC273" s="23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3"/>
      <c r="AP273" s="26"/>
      <c r="AQ273" s="26"/>
      <c r="AR273" s="23"/>
      <c r="AS273" s="23"/>
      <c r="AT273" s="23"/>
      <c r="AU273" s="23"/>
      <c r="AV273" s="23"/>
      <c r="AW273" s="23"/>
      <c r="AX273" s="26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6"/>
      <c r="BV273" s="26"/>
      <c r="BW273" s="23"/>
      <c r="BX273" s="23"/>
      <c r="BY273" s="26"/>
      <c r="BZ273" s="26"/>
      <c r="CA273" s="26"/>
      <c r="CB273" s="23"/>
      <c r="CC273" s="26"/>
      <c r="CD273" s="26"/>
      <c r="CE273" s="26"/>
      <c r="CF273" s="23"/>
      <c r="CG273" s="23"/>
      <c r="CH273" s="26"/>
      <c r="CI273" s="26"/>
      <c r="CJ273" s="23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3"/>
      <c r="DK273" s="23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3"/>
      <c r="EX273" s="23"/>
      <c r="EY273" s="26"/>
      <c r="EZ273" s="26"/>
      <c r="FA273" s="26"/>
      <c r="FB273" s="26"/>
      <c r="FC273" s="23"/>
      <c r="FD273" s="23"/>
      <c r="FE273" s="23"/>
      <c r="FF273" s="26"/>
      <c r="FG273" s="26"/>
      <c r="FH273" s="23"/>
      <c r="FI273" s="26"/>
      <c r="FJ273" s="26"/>
      <c r="FK273" s="26"/>
      <c r="FL273" s="23"/>
      <c r="FM273" s="26"/>
      <c r="FN273" s="26"/>
      <c r="FO273" s="26"/>
      <c r="FP273" s="26"/>
      <c r="FQ273" s="26"/>
    </row>
    <row r="274" spans="1:173" ht="12.75">
      <c r="A274" s="23"/>
      <c r="B274" s="23"/>
      <c r="C274" s="23"/>
      <c r="D274" s="23"/>
      <c r="E274" s="34"/>
      <c r="F274" s="26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6"/>
      <c r="AB274" s="26"/>
      <c r="AC274" s="23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3"/>
      <c r="AP274" s="26"/>
      <c r="AQ274" s="26"/>
      <c r="AR274" s="23"/>
      <c r="AS274" s="23"/>
      <c r="AT274" s="23"/>
      <c r="AU274" s="23"/>
      <c r="AV274" s="23"/>
      <c r="AW274" s="23"/>
      <c r="AX274" s="26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6"/>
      <c r="BV274" s="26"/>
      <c r="BW274" s="23"/>
      <c r="BX274" s="23"/>
      <c r="BY274" s="26"/>
      <c r="BZ274" s="26"/>
      <c r="CA274" s="26"/>
      <c r="CB274" s="23"/>
      <c r="CC274" s="26"/>
      <c r="CD274" s="26"/>
      <c r="CE274" s="26"/>
      <c r="CF274" s="23"/>
      <c r="CG274" s="23"/>
      <c r="CH274" s="26"/>
      <c r="CI274" s="26"/>
      <c r="CJ274" s="23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3"/>
      <c r="DK274" s="23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3"/>
      <c r="EX274" s="23"/>
      <c r="EY274" s="26"/>
      <c r="EZ274" s="26"/>
      <c r="FA274" s="26"/>
      <c r="FB274" s="26"/>
      <c r="FC274" s="23"/>
      <c r="FD274" s="23"/>
      <c r="FE274" s="23"/>
      <c r="FF274" s="26"/>
      <c r="FG274" s="26"/>
      <c r="FH274" s="23"/>
      <c r="FI274" s="26"/>
      <c r="FJ274" s="26"/>
      <c r="FK274" s="26"/>
      <c r="FL274" s="23"/>
      <c r="FM274" s="26"/>
      <c r="FN274" s="26"/>
      <c r="FO274" s="26"/>
      <c r="FP274" s="26"/>
      <c r="FQ274" s="26"/>
    </row>
    <row r="275" spans="1:173" ht="12.75">
      <c r="A275" s="23"/>
      <c r="B275" s="23"/>
      <c r="C275" s="23"/>
      <c r="D275" s="23"/>
      <c r="E275" s="34"/>
      <c r="F275" s="26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6"/>
      <c r="AB275" s="26"/>
      <c r="AC275" s="23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3"/>
      <c r="AP275" s="26"/>
      <c r="AQ275" s="26"/>
      <c r="AR275" s="23"/>
      <c r="AS275" s="23"/>
      <c r="AT275" s="23"/>
      <c r="AU275" s="23"/>
      <c r="AV275" s="23"/>
      <c r="AW275" s="23"/>
      <c r="AX275" s="26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6"/>
      <c r="BV275" s="26"/>
      <c r="BW275" s="23"/>
      <c r="BX275" s="23"/>
      <c r="BY275" s="26"/>
      <c r="BZ275" s="26"/>
      <c r="CA275" s="26"/>
      <c r="CB275" s="23"/>
      <c r="CC275" s="26"/>
      <c r="CD275" s="26"/>
      <c r="CE275" s="26"/>
      <c r="CF275" s="23"/>
      <c r="CG275" s="23"/>
      <c r="CH275" s="26"/>
      <c r="CI275" s="26"/>
      <c r="CJ275" s="23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3"/>
      <c r="DK275" s="23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3"/>
      <c r="EX275" s="23"/>
      <c r="EY275" s="26"/>
      <c r="EZ275" s="26"/>
      <c r="FA275" s="26"/>
      <c r="FB275" s="26"/>
      <c r="FC275" s="23"/>
      <c r="FD275" s="23"/>
      <c r="FE275" s="23"/>
      <c r="FF275" s="26"/>
      <c r="FG275" s="26"/>
      <c r="FH275" s="23"/>
      <c r="FI275" s="26"/>
      <c r="FJ275" s="26"/>
      <c r="FK275" s="26"/>
      <c r="FL275" s="23"/>
      <c r="FM275" s="26"/>
      <c r="FN275" s="26"/>
      <c r="FO275" s="26"/>
      <c r="FP275" s="26"/>
      <c r="FQ275" s="26"/>
    </row>
    <row r="276" spans="1:173" ht="12.75">
      <c r="A276" s="23"/>
      <c r="B276" s="23"/>
      <c r="C276" s="23"/>
      <c r="D276" s="23"/>
      <c r="E276" s="34"/>
      <c r="F276" s="26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6"/>
      <c r="AB276" s="26"/>
      <c r="AC276" s="23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3"/>
      <c r="AP276" s="26"/>
      <c r="AQ276" s="26"/>
      <c r="AR276" s="23"/>
      <c r="AS276" s="23"/>
      <c r="AT276" s="23"/>
      <c r="AU276" s="23"/>
      <c r="AV276" s="23"/>
      <c r="AW276" s="23"/>
      <c r="AX276" s="26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6"/>
      <c r="BV276" s="26"/>
      <c r="BW276" s="23"/>
      <c r="BX276" s="23"/>
      <c r="BY276" s="26"/>
      <c r="BZ276" s="26"/>
      <c r="CA276" s="26"/>
      <c r="CB276" s="23"/>
      <c r="CC276" s="26"/>
      <c r="CD276" s="26"/>
      <c r="CE276" s="26"/>
      <c r="CF276" s="23"/>
      <c r="CG276" s="23"/>
      <c r="CH276" s="26"/>
      <c r="CI276" s="26"/>
      <c r="CJ276" s="23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3"/>
      <c r="DK276" s="23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3"/>
      <c r="EX276" s="23"/>
      <c r="EY276" s="26"/>
      <c r="EZ276" s="26"/>
      <c r="FA276" s="26"/>
      <c r="FB276" s="26"/>
      <c r="FC276" s="23"/>
      <c r="FD276" s="23"/>
      <c r="FE276" s="23"/>
      <c r="FF276" s="26"/>
      <c r="FG276" s="26"/>
      <c r="FH276" s="23"/>
      <c r="FI276" s="26"/>
      <c r="FJ276" s="26"/>
      <c r="FK276" s="26"/>
      <c r="FL276" s="23"/>
      <c r="FM276" s="26"/>
      <c r="FN276" s="26"/>
      <c r="FO276" s="26"/>
      <c r="FP276" s="26"/>
      <c r="FQ276" s="26"/>
    </row>
    <row r="277" spans="1:173" ht="12.75">
      <c r="A277" s="23"/>
      <c r="B277" s="23"/>
      <c r="C277" s="23"/>
      <c r="D277" s="23"/>
      <c r="E277" s="34"/>
      <c r="F277" s="26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6"/>
      <c r="AB277" s="26"/>
      <c r="AC277" s="23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3"/>
      <c r="AP277" s="26"/>
      <c r="AQ277" s="26"/>
      <c r="AR277" s="23"/>
      <c r="AS277" s="23"/>
      <c r="AT277" s="23"/>
      <c r="AU277" s="23"/>
      <c r="AV277" s="23"/>
      <c r="AW277" s="23"/>
      <c r="AX277" s="26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6"/>
      <c r="BV277" s="26"/>
      <c r="BW277" s="23"/>
      <c r="BX277" s="23"/>
      <c r="BY277" s="26"/>
      <c r="BZ277" s="26"/>
      <c r="CA277" s="26"/>
      <c r="CB277" s="23"/>
      <c r="CC277" s="26"/>
      <c r="CD277" s="26"/>
      <c r="CE277" s="26"/>
      <c r="CF277" s="23"/>
      <c r="CG277" s="23"/>
      <c r="CH277" s="26"/>
      <c r="CI277" s="26"/>
      <c r="CJ277" s="23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3"/>
      <c r="DK277" s="23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3"/>
      <c r="EX277" s="23"/>
      <c r="EY277" s="26"/>
      <c r="EZ277" s="26"/>
      <c r="FA277" s="26"/>
      <c r="FB277" s="26"/>
      <c r="FC277" s="23"/>
      <c r="FD277" s="23"/>
      <c r="FE277" s="23"/>
      <c r="FF277" s="26"/>
      <c r="FG277" s="26"/>
      <c r="FH277" s="23"/>
      <c r="FI277" s="26"/>
      <c r="FJ277" s="26"/>
      <c r="FK277" s="26"/>
      <c r="FL277" s="23"/>
      <c r="FM277" s="26"/>
      <c r="FN277" s="26"/>
      <c r="FO277" s="26"/>
      <c r="FP277" s="26"/>
      <c r="FQ277" s="26"/>
    </row>
    <row r="278" spans="1:173" ht="12.75">
      <c r="A278" s="23"/>
      <c r="B278" s="23"/>
      <c r="C278" s="23"/>
      <c r="D278" s="23"/>
      <c r="E278" s="34"/>
      <c r="F278" s="26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6"/>
      <c r="AB278" s="26"/>
      <c r="AC278" s="23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3"/>
      <c r="AP278" s="26"/>
      <c r="AQ278" s="26"/>
      <c r="AR278" s="23"/>
      <c r="AS278" s="23"/>
      <c r="AT278" s="23"/>
      <c r="AU278" s="23"/>
      <c r="AV278" s="23"/>
      <c r="AW278" s="23"/>
      <c r="AX278" s="26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6"/>
      <c r="BV278" s="26"/>
      <c r="BW278" s="23"/>
      <c r="BX278" s="23"/>
      <c r="BY278" s="26"/>
      <c r="BZ278" s="26"/>
      <c r="CA278" s="26"/>
      <c r="CB278" s="23"/>
      <c r="CC278" s="26"/>
      <c r="CD278" s="26"/>
      <c r="CE278" s="26"/>
      <c r="CF278" s="23"/>
      <c r="CG278" s="23"/>
      <c r="CH278" s="26"/>
      <c r="CI278" s="26"/>
      <c r="CJ278" s="23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3"/>
      <c r="DK278" s="23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3"/>
      <c r="EX278" s="23"/>
      <c r="EY278" s="26"/>
      <c r="EZ278" s="26"/>
      <c r="FA278" s="26"/>
      <c r="FB278" s="26"/>
      <c r="FC278" s="23"/>
      <c r="FD278" s="23"/>
      <c r="FE278" s="23"/>
      <c r="FF278" s="26"/>
      <c r="FG278" s="26"/>
      <c r="FH278" s="23"/>
      <c r="FI278" s="26"/>
      <c r="FJ278" s="26"/>
      <c r="FK278" s="26"/>
      <c r="FL278" s="23"/>
      <c r="FM278" s="26"/>
      <c r="FN278" s="26"/>
      <c r="FO278" s="26"/>
      <c r="FP278" s="26"/>
      <c r="FQ278" s="26"/>
    </row>
    <row r="279" spans="1:173" ht="12.75">
      <c r="A279" s="23"/>
      <c r="B279" s="23"/>
      <c r="C279" s="23"/>
      <c r="D279" s="23"/>
      <c r="E279" s="34"/>
      <c r="F279" s="26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6"/>
      <c r="AB279" s="26"/>
      <c r="AC279" s="23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3"/>
      <c r="AP279" s="26"/>
      <c r="AQ279" s="26"/>
      <c r="AR279" s="23"/>
      <c r="AS279" s="23"/>
      <c r="AT279" s="23"/>
      <c r="AU279" s="23"/>
      <c r="AV279" s="23"/>
      <c r="AW279" s="23"/>
      <c r="AX279" s="26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6"/>
      <c r="BV279" s="26"/>
      <c r="BW279" s="23"/>
      <c r="BX279" s="23"/>
      <c r="BY279" s="26"/>
      <c r="BZ279" s="26"/>
      <c r="CA279" s="26"/>
      <c r="CB279" s="23"/>
      <c r="CC279" s="26"/>
      <c r="CD279" s="26"/>
      <c r="CE279" s="26"/>
      <c r="CF279" s="23"/>
      <c r="CG279" s="23"/>
      <c r="CH279" s="26"/>
      <c r="CI279" s="26"/>
      <c r="CJ279" s="23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3"/>
      <c r="DK279" s="23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3"/>
      <c r="EX279" s="23"/>
      <c r="EY279" s="26"/>
      <c r="EZ279" s="26"/>
      <c r="FA279" s="26"/>
      <c r="FB279" s="26"/>
      <c r="FC279" s="23"/>
      <c r="FD279" s="23"/>
      <c r="FE279" s="23"/>
      <c r="FF279" s="26"/>
      <c r="FG279" s="26"/>
      <c r="FH279" s="23"/>
      <c r="FI279" s="26"/>
      <c r="FJ279" s="26"/>
      <c r="FK279" s="26"/>
      <c r="FL279" s="23"/>
      <c r="FM279" s="26"/>
      <c r="FN279" s="26"/>
      <c r="FO279" s="26"/>
      <c r="FP279" s="26"/>
      <c r="FQ279" s="26"/>
    </row>
    <row r="280" spans="1:173" ht="12.75">
      <c r="A280" s="23"/>
      <c r="B280" s="23"/>
      <c r="C280" s="23"/>
      <c r="D280" s="23"/>
      <c r="E280" s="34"/>
      <c r="F280" s="26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6"/>
      <c r="AB280" s="26"/>
      <c r="AC280" s="23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3"/>
      <c r="AP280" s="26"/>
      <c r="AQ280" s="26"/>
      <c r="AR280" s="23"/>
      <c r="AS280" s="23"/>
      <c r="AT280" s="23"/>
      <c r="AU280" s="23"/>
      <c r="AV280" s="23"/>
      <c r="AW280" s="23"/>
      <c r="AX280" s="26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6"/>
      <c r="BV280" s="26"/>
      <c r="BW280" s="23"/>
      <c r="BX280" s="23"/>
      <c r="BY280" s="26"/>
      <c r="BZ280" s="26"/>
      <c r="CA280" s="26"/>
      <c r="CB280" s="23"/>
      <c r="CC280" s="26"/>
      <c r="CD280" s="26"/>
      <c r="CE280" s="26"/>
      <c r="CF280" s="23"/>
      <c r="CG280" s="23"/>
      <c r="CH280" s="26"/>
      <c r="CI280" s="26"/>
      <c r="CJ280" s="23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3"/>
      <c r="DK280" s="23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3"/>
      <c r="EX280" s="23"/>
      <c r="EY280" s="26"/>
      <c r="EZ280" s="26"/>
      <c r="FA280" s="26"/>
      <c r="FB280" s="26"/>
      <c r="FC280" s="23"/>
      <c r="FD280" s="23"/>
      <c r="FE280" s="23"/>
      <c r="FF280" s="26"/>
      <c r="FG280" s="26"/>
      <c r="FH280" s="23"/>
      <c r="FI280" s="26"/>
      <c r="FJ280" s="26"/>
      <c r="FK280" s="26"/>
      <c r="FL280" s="23"/>
      <c r="FM280" s="26"/>
      <c r="FN280" s="26"/>
      <c r="FO280" s="26"/>
      <c r="FP280" s="26"/>
      <c r="FQ280" s="26"/>
    </row>
    <row r="281" spans="1:173" ht="12.75">
      <c r="A281" s="23"/>
      <c r="B281" s="23"/>
      <c r="C281" s="23"/>
      <c r="D281" s="23"/>
      <c r="E281" s="34"/>
      <c r="F281" s="26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6"/>
      <c r="AB281" s="26"/>
      <c r="AC281" s="23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3"/>
      <c r="AP281" s="26"/>
      <c r="AQ281" s="26"/>
      <c r="AR281" s="23"/>
      <c r="AS281" s="23"/>
      <c r="AT281" s="23"/>
      <c r="AU281" s="23"/>
      <c r="AV281" s="23"/>
      <c r="AW281" s="23"/>
      <c r="AX281" s="26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6"/>
      <c r="BV281" s="26"/>
      <c r="BW281" s="23"/>
      <c r="BX281" s="23"/>
      <c r="BY281" s="26"/>
      <c r="BZ281" s="26"/>
      <c r="CA281" s="26"/>
      <c r="CB281" s="23"/>
      <c r="CC281" s="26"/>
      <c r="CD281" s="26"/>
      <c r="CE281" s="26"/>
      <c r="CF281" s="23"/>
      <c r="CG281" s="23"/>
      <c r="CH281" s="26"/>
      <c r="CI281" s="26"/>
      <c r="CJ281" s="23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3"/>
      <c r="DK281" s="23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3"/>
      <c r="EX281" s="23"/>
      <c r="EY281" s="26"/>
      <c r="EZ281" s="26"/>
      <c r="FA281" s="26"/>
      <c r="FB281" s="26"/>
      <c r="FC281" s="23"/>
      <c r="FD281" s="23"/>
      <c r="FE281" s="23"/>
      <c r="FF281" s="26"/>
      <c r="FG281" s="26"/>
      <c r="FH281" s="23"/>
      <c r="FI281" s="26"/>
      <c r="FJ281" s="26"/>
      <c r="FK281" s="26"/>
      <c r="FL281" s="23"/>
      <c r="FM281" s="26"/>
      <c r="FN281" s="26"/>
      <c r="FO281" s="26"/>
      <c r="FP281" s="26"/>
      <c r="FQ281" s="26"/>
    </row>
    <row r="282" spans="1:173" ht="12.75">
      <c r="A282" s="23"/>
      <c r="B282" s="23"/>
      <c r="C282" s="23"/>
      <c r="D282" s="23"/>
      <c r="E282" s="34"/>
      <c r="F282" s="26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6"/>
      <c r="AB282" s="26"/>
      <c r="AC282" s="23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3"/>
      <c r="AP282" s="26"/>
      <c r="AQ282" s="26"/>
      <c r="AR282" s="23"/>
      <c r="AS282" s="23"/>
      <c r="AT282" s="23"/>
      <c r="AU282" s="23"/>
      <c r="AV282" s="23"/>
      <c r="AW282" s="23"/>
      <c r="AX282" s="26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6"/>
      <c r="BV282" s="26"/>
      <c r="BW282" s="23"/>
      <c r="BX282" s="23"/>
      <c r="BY282" s="26"/>
      <c r="BZ282" s="26"/>
      <c r="CA282" s="26"/>
      <c r="CB282" s="23"/>
      <c r="CC282" s="26"/>
      <c r="CD282" s="26"/>
      <c r="CE282" s="26"/>
      <c r="CF282" s="23"/>
      <c r="CG282" s="23"/>
      <c r="CH282" s="26"/>
      <c r="CI282" s="26"/>
      <c r="CJ282" s="23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3"/>
      <c r="DK282" s="23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3"/>
      <c r="EX282" s="23"/>
      <c r="EY282" s="26"/>
      <c r="EZ282" s="26"/>
      <c r="FA282" s="26"/>
      <c r="FB282" s="26"/>
      <c r="FC282" s="23"/>
      <c r="FD282" s="23"/>
      <c r="FE282" s="23"/>
      <c r="FF282" s="26"/>
      <c r="FG282" s="26"/>
      <c r="FH282" s="23"/>
      <c r="FI282" s="26"/>
      <c r="FJ282" s="26"/>
      <c r="FK282" s="26"/>
      <c r="FL282" s="23"/>
      <c r="FM282" s="26"/>
      <c r="FN282" s="26"/>
      <c r="FO282" s="26"/>
      <c r="FP282" s="26"/>
      <c r="FQ282" s="26"/>
    </row>
    <row r="283" spans="1:173" ht="12.75">
      <c r="A283" s="23"/>
      <c r="B283" s="23"/>
      <c r="C283" s="23"/>
      <c r="D283" s="23"/>
      <c r="E283" s="34"/>
      <c r="F283" s="26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6"/>
      <c r="AB283" s="26"/>
      <c r="AC283" s="23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3"/>
      <c r="AP283" s="26"/>
      <c r="AQ283" s="26"/>
      <c r="AR283" s="23"/>
      <c r="AS283" s="23"/>
      <c r="AT283" s="23"/>
      <c r="AU283" s="23"/>
      <c r="AV283" s="23"/>
      <c r="AW283" s="23"/>
      <c r="AX283" s="26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6"/>
      <c r="BV283" s="26"/>
      <c r="BW283" s="23"/>
      <c r="BX283" s="23"/>
      <c r="BY283" s="26"/>
      <c r="BZ283" s="26"/>
      <c r="CA283" s="26"/>
      <c r="CB283" s="23"/>
      <c r="CC283" s="26"/>
      <c r="CD283" s="26"/>
      <c r="CE283" s="26"/>
      <c r="CF283" s="23"/>
      <c r="CG283" s="23"/>
      <c r="CH283" s="26"/>
      <c r="CI283" s="26"/>
      <c r="CJ283" s="23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3"/>
      <c r="DK283" s="23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3"/>
      <c r="EX283" s="23"/>
      <c r="EY283" s="26"/>
      <c r="EZ283" s="26"/>
      <c r="FA283" s="26"/>
      <c r="FB283" s="26"/>
      <c r="FC283" s="23"/>
      <c r="FD283" s="23"/>
      <c r="FE283" s="23"/>
      <c r="FF283" s="26"/>
      <c r="FG283" s="26"/>
      <c r="FH283" s="23"/>
      <c r="FI283" s="26"/>
      <c r="FJ283" s="26"/>
      <c r="FK283" s="26"/>
      <c r="FL283" s="23"/>
      <c r="FM283" s="26"/>
      <c r="FN283" s="26"/>
      <c r="FO283" s="26"/>
      <c r="FP283" s="26"/>
      <c r="FQ283" s="26"/>
    </row>
    <row r="284" spans="1:173" ht="12.75">
      <c r="A284" s="23"/>
      <c r="B284" s="23"/>
      <c r="C284" s="23"/>
      <c r="D284" s="23"/>
      <c r="E284" s="34"/>
      <c r="F284" s="26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6"/>
      <c r="AB284" s="26"/>
      <c r="AC284" s="23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3"/>
      <c r="AP284" s="26"/>
      <c r="AQ284" s="26"/>
      <c r="AR284" s="23"/>
      <c r="AS284" s="23"/>
      <c r="AT284" s="23"/>
      <c r="AU284" s="23"/>
      <c r="AV284" s="23"/>
      <c r="AW284" s="23"/>
      <c r="AX284" s="26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6"/>
      <c r="BV284" s="26"/>
      <c r="BW284" s="23"/>
      <c r="BX284" s="23"/>
      <c r="BY284" s="26"/>
      <c r="BZ284" s="26"/>
      <c r="CA284" s="26"/>
      <c r="CB284" s="23"/>
      <c r="CC284" s="26"/>
      <c r="CD284" s="26"/>
      <c r="CE284" s="26"/>
      <c r="CF284" s="23"/>
      <c r="CG284" s="23"/>
      <c r="CH284" s="26"/>
      <c r="CI284" s="26"/>
      <c r="CJ284" s="23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3"/>
      <c r="DK284" s="23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3"/>
      <c r="EX284" s="23"/>
      <c r="EY284" s="26"/>
      <c r="EZ284" s="26"/>
      <c r="FA284" s="26"/>
      <c r="FB284" s="26"/>
      <c r="FC284" s="23"/>
      <c r="FD284" s="23"/>
      <c r="FE284" s="23"/>
      <c r="FF284" s="26"/>
      <c r="FG284" s="26"/>
      <c r="FH284" s="23"/>
      <c r="FI284" s="26"/>
      <c r="FJ284" s="26"/>
      <c r="FK284" s="26"/>
      <c r="FL284" s="23"/>
      <c r="FM284" s="26"/>
      <c r="FN284" s="26"/>
      <c r="FO284" s="26"/>
      <c r="FP284" s="26"/>
      <c r="FQ284" s="26"/>
    </row>
    <row r="285" spans="1:173" ht="12.75">
      <c r="A285" s="23"/>
      <c r="B285" s="23"/>
      <c r="C285" s="23"/>
      <c r="D285" s="23"/>
      <c r="E285" s="34"/>
      <c r="F285" s="26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6"/>
      <c r="AB285" s="26"/>
      <c r="AC285" s="23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3"/>
      <c r="AP285" s="26"/>
      <c r="AQ285" s="26"/>
      <c r="AR285" s="23"/>
      <c r="AS285" s="23"/>
      <c r="AT285" s="23"/>
      <c r="AU285" s="23"/>
      <c r="AV285" s="23"/>
      <c r="AW285" s="23"/>
      <c r="AX285" s="26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6"/>
      <c r="BV285" s="26"/>
      <c r="BW285" s="23"/>
      <c r="BX285" s="23"/>
      <c r="BY285" s="26"/>
      <c r="BZ285" s="26"/>
      <c r="CA285" s="26"/>
      <c r="CB285" s="23"/>
      <c r="CC285" s="26"/>
      <c r="CD285" s="26"/>
      <c r="CE285" s="26"/>
      <c r="CF285" s="23"/>
      <c r="CG285" s="23"/>
      <c r="CH285" s="26"/>
      <c r="CI285" s="26"/>
      <c r="CJ285" s="23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3"/>
      <c r="DK285" s="23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3"/>
      <c r="EX285" s="23"/>
      <c r="EY285" s="26"/>
      <c r="EZ285" s="26"/>
      <c r="FA285" s="26"/>
      <c r="FB285" s="26"/>
      <c r="FC285" s="23"/>
      <c r="FD285" s="23"/>
      <c r="FE285" s="23"/>
      <c r="FF285" s="26"/>
      <c r="FG285" s="26"/>
      <c r="FH285" s="23"/>
      <c r="FI285" s="26"/>
      <c r="FJ285" s="26"/>
      <c r="FK285" s="26"/>
      <c r="FL285" s="23"/>
      <c r="FM285" s="26"/>
      <c r="FN285" s="26"/>
      <c r="FO285" s="26"/>
      <c r="FP285" s="26"/>
      <c r="FQ285" s="26"/>
    </row>
    <row r="286" spans="1:173" ht="12.75">
      <c r="A286" s="23"/>
      <c r="B286" s="23"/>
      <c r="C286" s="23"/>
      <c r="D286" s="23"/>
      <c r="E286" s="34"/>
      <c r="F286" s="26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6"/>
      <c r="AB286" s="26"/>
      <c r="AC286" s="23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3"/>
      <c r="AP286" s="26"/>
      <c r="AQ286" s="26"/>
      <c r="AR286" s="23"/>
      <c r="AS286" s="23"/>
      <c r="AT286" s="23"/>
      <c r="AU286" s="23"/>
      <c r="AV286" s="23"/>
      <c r="AW286" s="23"/>
      <c r="AX286" s="26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6"/>
      <c r="BV286" s="26"/>
      <c r="BW286" s="23"/>
      <c r="BX286" s="23"/>
      <c r="BY286" s="26"/>
      <c r="BZ286" s="26"/>
      <c r="CA286" s="26"/>
      <c r="CB286" s="23"/>
      <c r="CC286" s="26"/>
      <c r="CD286" s="26"/>
      <c r="CE286" s="26"/>
      <c r="CF286" s="23"/>
      <c r="CG286" s="23"/>
      <c r="CH286" s="26"/>
      <c r="CI286" s="26"/>
      <c r="CJ286" s="23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3"/>
      <c r="DK286" s="23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3"/>
      <c r="EX286" s="23"/>
      <c r="EY286" s="26"/>
      <c r="EZ286" s="26"/>
      <c r="FA286" s="26"/>
      <c r="FB286" s="26"/>
      <c r="FC286" s="23"/>
      <c r="FD286" s="23"/>
      <c r="FE286" s="23"/>
      <c r="FF286" s="26"/>
      <c r="FG286" s="26"/>
      <c r="FH286" s="23"/>
      <c r="FI286" s="26"/>
      <c r="FJ286" s="26"/>
      <c r="FK286" s="26"/>
      <c r="FL286" s="23"/>
      <c r="FM286" s="26"/>
      <c r="FN286" s="26"/>
      <c r="FO286" s="26"/>
      <c r="FP286" s="26"/>
      <c r="FQ286" s="26"/>
    </row>
    <row r="287" spans="1:173" ht="12.75">
      <c r="A287" s="23"/>
      <c r="B287" s="23"/>
      <c r="C287" s="23"/>
      <c r="D287" s="23"/>
      <c r="E287" s="34"/>
      <c r="F287" s="26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6"/>
      <c r="AB287" s="26"/>
      <c r="AC287" s="23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3"/>
      <c r="AP287" s="26"/>
      <c r="AQ287" s="26"/>
      <c r="AR287" s="23"/>
      <c r="AS287" s="23"/>
      <c r="AT287" s="23"/>
      <c r="AU287" s="23"/>
      <c r="AV287" s="23"/>
      <c r="AW287" s="23"/>
      <c r="AX287" s="26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6"/>
      <c r="BV287" s="26"/>
      <c r="BW287" s="23"/>
      <c r="BX287" s="23"/>
      <c r="BY287" s="26"/>
      <c r="BZ287" s="26"/>
      <c r="CA287" s="26"/>
      <c r="CB287" s="23"/>
      <c r="CC287" s="26"/>
      <c r="CD287" s="26"/>
      <c r="CE287" s="26"/>
      <c r="CF287" s="23"/>
      <c r="CG287" s="23"/>
      <c r="CH287" s="26"/>
      <c r="CI287" s="26"/>
      <c r="CJ287" s="23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3"/>
      <c r="DK287" s="23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3"/>
      <c r="EX287" s="23"/>
      <c r="EY287" s="26"/>
      <c r="EZ287" s="26"/>
      <c r="FA287" s="26"/>
      <c r="FB287" s="26"/>
      <c r="FC287" s="23"/>
      <c r="FD287" s="23"/>
      <c r="FE287" s="23"/>
      <c r="FF287" s="26"/>
      <c r="FG287" s="26"/>
      <c r="FH287" s="23"/>
      <c r="FI287" s="26"/>
      <c r="FJ287" s="26"/>
      <c r="FK287" s="26"/>
      <c r="FL287" s="23"/>
      <c r="FM287" s="26"/>
      <c r="FN287" s="26"/>
      <c r="FO287" s="26"/>
      <c r="FP287" s="26"/>
      <c r="FQ287" s="26"/>
    </row>
    <row r="288" spans="1:173" ht="12.75">
      <c r="A288" s="23"/>
      <c r="B288" s="23"/>
      <c r="C288" s="23"/>
      <c r="D288" s="23"/>
      <c r="E288" s="34"/>
      <c r="F288" s="26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6"/>
      <c r="AB288" s="26"/>
      <c r="AC288" s="23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3"/>
      <c r="AP288" s="26"/>
      <c r="AQ288" s="26"/>
      <c r="AR288" s="23"/>
      <c r="AS288" s="23"/>
      <c r="AT288" s="23"/>
      <c r="AU288" s="23"/>
      <c r="AV288" s="23"/>
      <c r="AW288" s="23"/>
      <c r="AX288" s="26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6"/>
      <c r="BV288" s="26"/>
      <c r="BW288" s="23"/>
      <c r="BX288" s="23"/>
      <c r="BY288" s="26"/>
      <c r="BZ288" s="26"/>
      <c r="CA288" s="26"/>
      <c r="CB288" s="23"/>
      <c r="CC288" s="26"/>
      <c r="CD288" s="26"/>
      <c r="CE288" s="26"/>
      <c r="CF288" s="23"/>
      <c r="CG288" s="23"/>
      <c r="CH288" s="26"/>
      <c r="CI288" s="26"/>
      <c r="CJ288" s="23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3"/>
      <c r="DK288" s="23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3"/>
      <c r="EX288" s="23"/>
      <c r="EY288" s="26"/>
      <c r="EZ288" s="26"/>
      <c r="FA288" s="26"/>
      <c r="FB288" s="26"/>
      <c r="FC288" s="23"/>
      <c r="FD288" s="23"/>
      <c r="FE288" s="23"/>
      <c r="FF288" s="26"/>
      <c r="FG288" s="26"/>
      <c r="FH288" s="23"/>
      <c r="FI288" s="26"/>
      <c r="FJ288" s="26"/>
      <c r="FK288" s="26"/>
      <c r="FL288" s="23"/>
      <c r="FM288" s="26"/>
      <c r="FN288" s="26"/>
      <c r="FO288" s="26"/>
      <c r="FP288" s="26"/>
      <c r="FQ288" s="26"/>
    </row>
    <row r="289" spans="1:173" ht="12.75">
      <c r="A289" s="23"/>
      <c r="B289" s="23"/>
      <c r="C289" s="23"/>
      <c r="D289" s="23"/>
      <c r="E289" s="34"/>
      <c r="F289" s="26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6"/>
      <c r="AB289" s="26"/>
      <c r="AC289" s="23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3"/>
      <c r="AP289" s="26"/>
      <c r="AQ289" s="26"/>
      <c r="AR289" s="23"/>
      <c r="AS289" s="23"/>
      <c r="AT289" s="23"/>
      <c r="AU289" s="23"/>
      <c r="AV289" s="23"/>
      <c r="AW289" s="23"/>
      <c r="AX289" s="26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6"/>
      <c r="BV289" s="26"/>
      <c r="BW289" s="23"/>
      <c r="BX289" s="23"/>
      <c r="BY289" s="26"/>
      <c r="BZ289" s="26"/>
      <c r="CA289" s="26"/>
      <c r="CB289" s="23"/>
      <c r="CC289" s="26"/>
      <c r="CD289" s="26"/>
      <c r="CE289" s="26"/>
      <c r="CF289" s="23"/>
      <c r="CG289" s="23"/>
      <c r="CH289" s="26"/>
      <c r="CI289" s="26"/>
      <c r="CJ289" s="23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3"/>
      <c r="DK289" s="23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3"/>
      <c r="EX289" s="23"/>
      <c r="EY289" s="26"/>
      <c r="EZ289" s="26"/>
      <c r="FA289" s="26"/>
      <c r="FB289" s="26"/>
      <c r="FC289" s="23"/>
      <c r="FD289" s="23"/>
      <c r="FE289" s="23"/>
      <c r="FF289" s="26"/>
      <c r="FG289" s="26"/>
      <c r="FH289" s="23"/>
      <c r="FI289" s="26"/>
      <c r="FJ289" s="26"/>
      <c r="FK289" s="26"/>
      <c r="FL289" s="23"/>
      <c r="FM289" s="26"/>
      <c r="FN289" s="26"/>
      <c r="FO289" s="26"/>
      <c r="FP289" s="26"/>
      <c r="FQ289" s="26"/>
    </row>
    <row r="290" spans="1:173" ht="12.75">
      <c r="A290" s="23"/>
      <c r="B290" s="23"/>
      <c r="C290" s="23"/>
      <c r="D290" s="23"/>
      <c r="E290" s="34"/>
      <c r="F290" s="26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6"/>
      <c r="AB290" s="26"/>
      <c r="AC290" s="23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3"/>
      <c r="AP290" s="26"/>
      <c r="AQ290" s="26"/>
      <c r="AR290" s="23"/>
      <c r="AS290" s="23"/>
      <c r="AT290" s="23"/>
      <c r="AU290" s="23"/>
      <c r="AV290" s="23"/>
      <c r="AW290" s="23"/>
      <c r="AX290" s="26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6"/>
      <c r="BV290" s="26"/>
      <c r="BW290" s="23"/>
      <c r="BX290" s="23"/>
      <c r="BY290" s="26"/>
      <c r="BZ290" s="26"/>
      <c r="CA290" s="26"/>
      <c r="CB290" s="23"/>
      <c r="CC290" s="26"/>
      <c r="CD290" s="26"/>
      <c r="CE290" s="26"/>
      <c r="CF290" s="23"/>
      <c r="CG290" s="23"/>
      <c r="CH290" s="26"/>
      <c r="CI290" s="26"/>
      <c r="CJ290" s="23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3"/>
      <c r="DK290" s="23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3"/>
      <c r="EX290" s="23"/>
      <c r="EY290" s="26"/>
      <c r="EZ290" s="26"/>
      <c r="FA290" s="26"/>
      <c r="FB290" s="26"/>
      <c r="FC290" s="23"/>
      <c r="FD290" s="23"/>
      <c r="FE290" s="23"/>
      <c r="FF290" s="26"/>
      <c r="FG290" s="26"/>
      <c r="FH290" s="23"/>
      <c r="FI290" s="26"/>
      <c r="FJ290" s="26"/>
      <c r="FK290" s="26"/>
      <c r="FL290" s="23"/>
      <c r="FM290" s="26"/>
      <c r="FN290" s="26"/>
      <c r="FO290" s="26"/>
      <c r="FP290" s="26"/>
      <c r="FQ290" s="26"/>
    </row>
    <row r="291" spans="1:173" ht="12.75">
      <c r="A291" s="23"/>
      <c r="B291" s="23"/>
      <c r="C291" s="23"/>
      <c r="D291" s="23"/>
      <c r="E291" s="34"/>
      <c r="F291" s="26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6"/>
      <c r="AB291" s="26"/>
      <c r="AC291" s="23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3"/>
      <c r="AP291" s="26"/>
      <c r="AQ291" s="26"/>
      <c r="AR291" s="23"/>
      <c r="AS291" s="23"/>
      <c r="AT291" s="23"/>
      <c r="AU291" s="23"/>
      <c r="AV291" s="23"/>
      <c r="AW291" s="23"/>
      <c r="AX291" s="26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6"/>
      <c r="BV291" s="26"/>
      <c r="BW291" s="23"/>
      <c r="BX291" s="23"/>
      <c r="BY291" s="26"/>
      <c r="BZ291" s="26"/>
      <c r="CA291" s="26"/>
      <c r="CB291" s="23"/>
      <c r="CC291" s="26"/>
      <c r="CD291" s="26"/>
      <c r="CE291" s="26"/>
      <c r="CF291" s="23"/>
      <c r="CG291" s="23"/>
      <c r="CH291" s="26"/>
      <c r="CI291" s="26"/>
      <c r="CJ291" s="23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3"/>
      <c r="DK291" s="23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3"/>
      <c r="EX291" s="23"/>
      <c r="EY291" s="26"/>
      <c r="EZ291" s="26"/>
      <c r="FA291" s="26"/>
      <c r="FB291" s="26"/>
      <c r="FC291" s="23"/>
      <c r="FD291" s="23"/>
      <c r="FE291" s="23"/>
      <c r="FF291" s="26"/>
      <c r="FG291" s="26"/>
      <c r="FH291" s="23"/>
      <c r="FI291" s="26"/>
      <c r="FJ291" s="26"/>
      <c r="FK291" s="26"/>
      <c r="FL291" s="23"/>
      <c r="FM291" s="26"/>
      <c r="FN291" s="26"/>
      <c r="FO291" s="26"/>
      <c r="FP291" s="26"/>
      <c r="FQ291" s="26"/>
    </row>
    <row r="292" spans="1:173" ht="12.75">
      <c r="A292" s="23"/>
      <c r="B292" s="23"/>
      <c r="C292" s="23"/>
      <c r="D292" s="23"/>
      <c r="E292" s="34"/>
      <c r="F292" s="26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6"/>
      <c r="AB292" s="26"/>
      <c r="AC292" s="23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3"/>
      <c r="AP292" s="26"/>
      <c r="AQ292" s="26"/>
      <c r="AR292" s="23"/>
      <c r="AS292" s="23"/>
      <c r="AT292" s="23"/>
      <c r="AU292" s="23"/>
      <c r="AV292" s="23"/>
      <c r="AW292" s="23"/>
      <c r="AX292" s="26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6"/>
      <c r="BV292" s="26"/>
      <c r="BW292" s="23"/>
      <c r="BX292" s="23"/>
      <c r="BY292" s="26"/>
      <c r="BZ292" s="26"/>
      <c r="CA292" s="26"/>
      <c r="CB292" s="23"/>
      <c r="CC292" s="26"/>
      <c r="CD292" s="26"/>
      <c r="CE292" s="26"/>
      <c r="CF292" s="23"/>
      <c r="CG292" s="23"/>
      <c r="CH292" s="26"/>
      <c r="CI292" s="26"/>
      <c r="CJ292" s="23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3"/>
      <c r="DK292" s="23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3"/>
      <c r="EX292" s="23"/>
      <c r="EY292" s="26"/>
      <c r="EZ292" s="26"/>
      <c r="FA292" s="26"/>
      <c r="FB292" s="26"/>
      <c r="FC292" s="23"/>
      <c r="FD292" s="23"/>
      <c r="FE292" s="23"/>
      <c r="FF292" s="26"/>
      <c r="FG292" s="26"/>
      <c r="FH292" s="23"/>
      <c r="FI292" s="26"/>
      <c r="FJ292" s="26"/>
      <c r="FK292" s="26"/>
      <c r="FL292" s="23"/>
      <c r="FM292" s="26"/>
      <c r="FN292" s="26"/>
      <c r="FO292" s="26"/>
      <c r="FP292" s="26"/>
      <c r="FQ292" s="26"/>
    </row>
    <row r="293" spans="1:173" ht="12.75">
      <c r="A293" s="23"/>
      <c r="B293" s="23"/>
      <c r="C293" s="23"/>
      <c r="D293" s="23"/>
      <c r="E293" s="34"/>
      <c r="F293" s="26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6"/>
      <c r="AB293" s="26"/>
      <c r="AC293" s="23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3"/>
      <c r="AP293" s="26"/>
      <c r="AQ293" s="26"/>
      <c r="AR293" s="23"/>
      <c r="AS293" s="23"/>
      <c r="AT293" s="23"/>
      <c r="AU293" s="23"/>
      <c r="AV293" s="23"/>
      <c r="AW293" s="23"/>
      <c r="AX293" s="26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6"/>
      <c r="BV293" s="26"/>
      <c r="BW293" s="23"/>
      <c r="BX293" s="23"/>
      <c r="BY293" s="26"/>
      <c r="BZ293" s="26"/>
      <c r="CA293" s="26"/>
      <c r="CB293" s="23"/>
      <c r="CC293" s="26"/>
      <c r="CD293" s="26"/>
      <c r="CE293" s="26"/>
      <c r="CF293" s="23"/>
      <c r="CG293" s="23"/>
      <c r="CH293" s="26"/>
      <c r="CI293" s="26"/>
      <c r="CJ293" s="23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3"/>
      <c r="DK293" s="23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3"/>
      <c r="EX293" s="23"/>
      <c r="EY293" s="26"/>
      <c r="EZ293" s="26"/>
      <c r="FA293" s="26"/>
      <c r="FB293" s="26"/>
      <c r="FC293" s="23"/>
      <c r="FD293" s="23"/>
      <c r="FE293" s="23"/>
      <c r="FF293" s="26"/>
      <c r="FG293" s="26"/>
      <c r="FH293" s="23"/>
      <c r="FI293" s="26"/>
      <c r="FJ293" s="26"/>
      <c r="FK293" s="26"/>
      <c r="FL293" s="23"/>
      <c r="FM293" s="26"/>
      <c r="FN293" s="26"/>
      <c r="FO293" s="26"/>
      <c r="FP293" s="26"/>
      <c r="FQ293" s="26"/>
    </row>
    <row r="294" spans="1:173" ht="12.75">
      <c r="A294" s="23"/>
      <c r="B294" s="23"/>
      <c r="C294" s="23"/>
      <c r="D294" s="23"/>
      <c r="E294" s="34"/>
      <c r="F294" s="26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6"/>
      <c r="AB294" s="26"/>
      <c r="AC294" s="23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3"/>
      <c r="AP294" s="26"/>
      <c r="AQ294" s="26"/>
      <c r="AR294" s="23"/>
      <c r="AS294" s="23"/>
      <c r="AT294" s="23"/>
      <c r="AU294" s="23"/>
      <c r="AV294" s="23"/>
      <c r="AW294" s="23"/>
      <c r="AX294" s="26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6"/>
      <c r="BV294" s="26"/>
      <c r="BW294" s="23"/>
      <c r="BX294" s="23"/>
      <c r="BY294" s="26"/>
      <c r="BZ294" s="26"/>
      <c r="CA294" s="26"/>
      <c r="CB294" s="23"/>
      <c r="CC294" s="26"/>
      <c r="CD294" s="26"/>
      <c r="CE294" s="26"/>
      <c r="CF294" s="23"/>
      <c r="CG294" s="23"/>
      <c r="CH294" s="26"/>
      <c r="CI294" s="26"/>
      <c r="CJ294" s="23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3"/>
      <c r="DK294" s="23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3"/>
      <c r="EX294" s="23"/>
      <c r="EY294" s="26"/>
      <c r="EZ294" s="26"/>
      <c r="FA294" s="26"/>
      <c r="FB294" s="26"/>
      <c r="FC294" s="23"/>
      <c r="FD294" s="23"/>
      <c r="FE294" s="23"/>
      <c r="FF294" s="26"/>
      <c r="FG294" s="26"/>
      <c r="FH294" s="23"/>
      <c r="FI294" s="26"/>
      <c r="FJ294" s="26"/>
      <c r="FK294" s="26"/>
      <c r="FL294" s="23"/>
      <c r="FM294" s="26"/>
      <c r="FN294" s="26"/>
      <c r="FO294" s="26"/>
      <c r="FP294" s="26"/>
      <c r="FQ294" s="26"/>
    </row>
    <row r="295" spans="1:173" ht="12.75">
      <c r="A295" s="23"/>
      <c r="B295" s="23"/>
      <c r="C295" s="23"/>
      <c r="D295" s="23"/>
      <c r="E295" s="34"/>
      <c r="F295" s="26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6"/>
      <c r="AB295" s="26"/>
      <c r="AC295" s="23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3"/>
      <c r="AP295" s="26"/>
      <c r="AQ295" s="26"/>
      <c r="AR295" s="23"/>
      <c r="AS295" s="23"/>
      <c r="AT295" s="23"/>
      <c r="AU295" s="23"/>
      <c r="AV295" s="23"/>
      <c r="AW295" s="23"/>
      <c r="AX295" s="26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6"/>
      <c r="BV295" s="26"/>
      <c r="BW295" s="23"/>
      <c r="BX295" s="23"/>
      <c r="BY295" s="26"/>
      <c r="BZ295" s="26"/>
      <c r="CA295" s="26"/>
      <c r="CB295" s="23"/>
      <c r="CC295" s="26"/>
      <c r="CD295" s="26"/>
      <c r="CE295" s="26"/>
      <c r="CF295" s="23"/>
      <c r="CG295" s="23"/>
      <c r="CH295" s="26"/>
      <c r="CI295" s="26"/>
      <c r="CJ295" s="23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3"/>
      <c r="DK295" s="23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3"/>
      <c r="EX295" s="23"/>
      <c r="EY295" s="26"/>
      <c r="EZ295" s="26"/>
      <c r="FA295" s="26"/>
      <c r="FB295" s="26"/>
      <c r="FC295" s="23"/>
      <c r="FD295" s="23"/>
      <c r="FE295" s="23"/>
      <c r="FF295" s="26"/>
      <c r="FG295" s="26"/>
      <c r="FH295" s="23"/>
      <c r="FI295" s="26"/>
      <c r="FJ295" s="26"/>
      <c r="FK295" s="26"/>
      <c r="FL295" s="23"/>
      <c r="FM295" s="26"/>
      <c r="FN295" s="26"/>
      <c r="FO295" s="26"/>
      <c r="FP295" s="26"/>
      <c r="FQ295" s="26"/>
    </row>
    <row r="296" spans="1:173" ht="12.75">
      <c r="A296" s="23"/>
      <c r="B296" s="23"/>
      <c r="C296" s="23"/>
      <c r="D296" s="23"/>
      <c r="E296" s="34"/>
      <c r="F296" s="26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6"/>
      <c r="AB296" s="26"/>
      <c r="AC296" s="23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3"/>
      <c r="AP296" s="26"/>
      <c r="AQ296" s="26"/>
      <c r="AR296" s="23"/>
      <c r="AS296" s="23"/>
      <c r="AT296" s="23"/>
      <c r="AU296" s="23"/>
      <c r="AV296" s="23"/>
      <c r="AW296" s="23"/>
      <c r="AX296" s="26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6"/>
      <c r="BV296" s="26"/>
      <c r="BW296" s="23"/>
      <c r="BX296" s="23"/>
      <c r="BY296" s="26"/>
      <c r="BZ296" s="26"/>
      <c r="CA296" s="26"/>
      <c r="CB296" s="23"/>
      <c r="CC296" s="26"/>
      <c r="CD296" s="26"/>
      <c r="CE296" s="26"/>
      <c r="CF296" s="23"/>
      <c r="CG296" s="23"/>
      <c r="CH296" s="26"/>
      <c r="CI296" s="26"/>
      <c r="CJ296" s="23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3"/>
      <c r="DK296" s="23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3"/>
      <c r="EX296" s="23"/>
      <c r="EY296" s="26"/>
      <c r="EZ296" s="26"/>
      <c r="FA296" s="26"/>
      <c r="FB296" s="26"/>
      <c r="FC296" s="23"/>
      <c r="FD296" s="23"/>
      <c r="FE296" s="23"/>
      <c r="FF296" s="26"/>
      <c r="FG296" s="26"/>
      <c r="FH296" s="23"/>
      <c r="FI296" s="26"/>
      <c r="FJ296" s="26"/>
      <c r="FK296" s="26"/>
      <c r="FL296" s="23"/>
      <c r="FM296" s="26"/>
      <c r="FN296" s="26"/>
      <c r="FO296" s="26"/>
      <c r="FP296" s="26"/>
      <c r="FQ296" s="26"/>
    </row>
    <row r="297" spans="1:173" ht="12.75">
      <c r="A297" s="23"/>
      <c r="B297" s="23"/>
      <c r="C297" s="23"/>
      <c r="D297" s="23"/>
      <c r="E297" s="34"/>
      <c r="F297" s="26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6"/>
      <c r="AB297" s="26"/>
      <c r="AC297" s="23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3"/>
      <c r="AP297" s="26"/>
      <c r="AQ297" s="26"/>
      <c r="AR297" s="23"/>
      <c r="AS297" s="23"/>
      <c r="AT297" s="23"/>
      <c r="AU297" s="23"/>
      <c r="AV297" s="23"/>
      <c r="AW297" s="23"/>
      <c r="AX297" s="26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6"/>
      <c r="BV297" s="26"/>
      <c r="BW297" s="23"/>
      <c r="BX297" s="23"/>
      <c r="BY297" s="26"/>
      <c r="BZ297" s="26"/>
      <c r="CA297" s="26"/>
      <c r="CB297" s="23"/>
      <c r="CC297" s="26"/>
      <c r="CD297" s="26"/>
      <c r="CE297" s="26"/>
      <c r="CF297" s="23"/>
      <c r="CG297" s="23"/>
      <c r="CH297" s="26"/>
      <c r="CI297" s="26"/>
      <c r="CJ297" s="23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3"/>
      <c r="DK297" s="23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3"/>
      <c r="EX297" s="23"/>
      <c r="EY297" s="26"/>
      <c r="EZ297" s="26"/>
      <c r="FA297" s="26"/>
      <c r="FB297" s="26"/>
      <c r="FC297" s="23"/>
      <c r="FD297" s="23"/>
      <c r="FE297" s="23"/>
      <c r="FF297" s="26"/>
      <c r="FG297" s="26"/>
      <c r="FH297" s="23"/>
      <c r="FI297" s="26"/>
      <c r="FJ297" s="26"/>
      <c r="FK297" s="26"/>
      <c r="FL297" s="23"/>
      <c r="FM297" s="26"/>
      <c r="FN297" s="26"/>
      <c r="FO297" s="26"/>
      <c r="FP297" s="26"/>
      <c r="FQ297" s="26"/>
    </row>
    <row r="298" spans="1:173" ht="12.75">
      <c r="A298" s="23"/>
      <c r="B298" s="23"/>
      <c r="C298" s="23"/>
      <c r="D298" s="23"/>
      <c r="E298" s="34"/>
      <c r="F298" s="26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6"/>
      <c r="AB298" s="26"/>
      <c r="AC298" s="23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3"/>
      <c r="AP298" s="26"/>
      <c r="AQ298" s="26"/>
      <c r="AR298" s="23"/>
      <c r="AS298" s="23"/>
      <c r="AT298" s="23"/>
      <c r="AU298" s="23"/>
      <c r="AV298" s="23"/>
      <c r="AW298" s="23"/>
      <c r="AX298" s="26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6"/>
      <c r="BV298" s="26"/>
      <c r="BW298" s="23"/>
      <c r="BX298" s="23"/>
      <c r="BY298" s="26"/>
      <c r="BZ298" s="26"/>
      <c r="CA298" s="26"/>
      <c r="CB298" s="23"/>
      <c r="CC298" s="26"/>
      <c r="CD298" s="26"/>
      <c r="CE298" s="26"/>
      <c r="CF298" s="23"/>
      <c r="CG298" s="23"/>
      <c r="CH298" s="26"/>
      <c r="CI298" s="26"/>
      <c r="CJ298" s="23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3"/>
      <c r="DK298" s="23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3"/>
      <c r="EX298" s="23"/>
      <c r="EY298" s="26"/>
      <c r="EZ298" s="26"/>
      <c r="FA298" s="26"/>
      <c r="FB298" s="26"/>
      <c r="FC298" s="23"/>
      <c r="FD298" s="23"/>
      <c r="FE298" s="23"/>
      <c r="FF298" s="26"/>
      <c r="FG298" s="26"/>
      <c r="FH298" s="23"/>
      <c r="FI298" s="26"/>
      <c r="FJ298" s="26"/>
      <c r="FK298" s="26"/>
      <c r="FL298" s="23"/>
      <c r="FM298" s="26"/>
      <c r="FN298" s="26"/>
      <c r="FO298" s="26"/>
      <c r="FP298" s="26"/>
      <c r="FQ298" s="26"/>
    </row>
    <row r="299" spans="1:173" ht="12.75">
      <c r="A299" s="23"/>
      <c r="B299" s="23"/>
      <c r="C299" s="23"/>
      <c r="D299" s="23"/>
      <c r="E299" s="34"/>
      <c r="F299" s="26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6"/>
      <c r="AB299" s="26"/>
      <c r="AC299" s="23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3"/>
      <c r="AP299" s="26"/>
      <c r="AQ299" s="26"/>
      <c r="AR299" s="23"/>
      <c r="AS299" s="23"/>
      <c r="AT299" s="23"/>
      <c r="AU299" s="23"/>
      <c r="AV299" s="23"/>
      <c r="AW299" s="23"/>
      <c r="AX299" s="26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6"/>
      <c r="BV299" s="26"/>
      <c r="BW299" s="23"/>
      <c r="BX299" s="23"/>
      <c r="BY299" s="26"/>
      <c r="BZ299" s="26"/>
      <c r="CA299" s="26"/>
      <c r="CB299" s="23"/>
      <c r="CC299" s="26"/>
      <c r="CD299" s="26"/>
      <c r="CE299" s="26"/>
      <c r="CF299" s="23"/>
      <c r="CG299" s="23"/>
      <c r="CH299" s="26"/>
      <c r="CI299" s="26"/>
      <c r="CJ299" s="23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3"/>
      <c r="DK299" s="23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3"/>
      <c r="EX299" s="23"/>
      <c r="EY299" s="26"/>
      <c r="EZ299" s="26"/>
      <c r="FA299" s="26"/>
      <c r="FB299" s="26"/>
      <c r="FC299" s="23"/>
      <c r="FD299" s="23"/>
      <c r="FE299" s="23"/>
      <c r="FF299" s="26"/>
      <c r="FG299" s="26"/>
      <c r="FH299" s="23"/>
      <c r="FI299" s="26"/>
      <c r="FJ299" s="26"/>
      <c r="FK299" s="26"/>
      <c r="FL299" s="23"/>
      <c r="FM299" s="26"/>
      <c r="FN299" s="26"/>
      <c r="FO299" s="26"/>
      <c r="FP299" s="26"/>
      <c r="FQ299" s="26"/>
    </row>
    <row r="300" spans="1:173" ht="12.75">
      <c r="A300" s="23"/>
      <c r="B300" s="23"/>
      <c r="C300" s="23"/>
      <c r="D300" s="23"/>
      <c r="E300" s="34"/>
      <c r="F300" s="26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6"/>
      <c r="AB300" s="26"/>
      <c r="AC300" s="23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3"/>
      <c r="AP300" s="26"/>
      <c r="AQ300" s="26"/>
      <c r="AR300" s="23"/>
      <c r="AS300" s="23"/>
      <c r="AT300" s="23"/>
      <c r="AU300" s="23"/>
      <c r="AV300" s="23"/>
      <c r="AW300" s="23"/>
      <c r="AX300" s="26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6"/>
      <c r="BV300" s="26"/>
      <c r="BW300" s="23"/>
      <c r="BX300" s="23"/>
      <c r="BY300" s="26"/>
      <c r="BZ300" s="26"/>
      <c r="CA300" s="26"/>
      <c r="CB300" s="23"/>
      <c r="CC300" s="26"/>
      <c r="CD300" s="26"/>
      <c r="CE300" s="26"/>
      <c r="CF300" s="23"/>
      <c r="CG300" s="23"/>
      <c r="CH300" s="26"/>
      <c r="CI300" s="26"/>
      <c r="CJ300" s="23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3"/>
      <c r="DK300" s="23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3"/>
      <c r="EX300" s="23"/>
      <c r="EY300" s="26"/>
      <c r="EZ300" s="26"/>
      <c r="FA300" s="26"/>
      <c r="FB300" s="26"/>
      <c r="FC300" s="23"/>
      <c r="FD300" s="23"/>
      <c r="FE300" s="23"/>
      <c r="FF300" s="26"/>
      <c r="FG300" s="26"/>
      <c r="FH300" s="23"/>
      <c r="FI300" s="26"/>
      <c r="FJ300" s="26"/>
      <c r="FK300" s="26"/>
      <c r="FL300" s="23"/>
      <c r="FM300" s="26"/>
      <c r="FN300" s="26"/>
      <c r="FO300" s="26"/>
      <c r="FP300" s="26"/>
      <c r="FQ300" s="26"/>
    </row>
    <row r="301" spans="1:173" ht="12.75">
      <c r="A301" s="23"/>
      <c r="B301" s="23"/>
      <c r="C301" s="23"/>
      <c r="D301" s="23"/>
      <c r="E301" s="34"/>
      <c r="F301" s="26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6"/>
      <c r="AB301" s="26"/>
      <c r="AC301" s="23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3"/>
      <c r="AP301" s="26"/>
      <c r="AQ301" s="26"/>
      <c r="AR301" s="23"/>
      <c r="AS301" s="23"/>
      <c r="AT301" s="23"/>
      <c r="AU301" s="23"/>
      <c r="AV301" s="23"/>
      <c r="AW301" s="23"/>
      <c r="AX301" s="26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6"/>
      <c r="BV301" s="26"/>
      <c r="BW301" s="23"/>
      <c r="BX301" s="23"/>
      <c r="BY301" s="26"/>
      <c r="BZ301" s="26"/>
      <c r="CA301" s="26"/>
      <c r="CB301" s="23"/>
      <c r="CC301" s="26"/>
      <c r="CD301" s="26"/>
      <c r="CE301" s="26"/>
      <c r="CF301" s="23"/>
      <c r="CG301" s="23"/>
      <c r="CH301" s="26"/>
      <c r="CI301" s="26"/>
      <c r="CJ301" s="23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3"/>
      <c r="DK301" s="23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3"/>
      <c r="EX301" s="23"/>
      <c r="EY301" s="26"/>
      <c r="EZ301" s="26"/>
      <c r="FA301" s="26"/>
      <c r="FB301" s="26"/>
      <c r="FC301" s="23"/>
      <c r="FD301" s="23"/>
      <c r="FE301" s="23"/>
      <c r="FF301" s="26"/>
      <c r="FG301" s="26"/>
      <c r="FH301" s="23"/>
      <c r="FI301" s="26"/>
      <c r="FJ301" s="26"/>
      <c r="FK301" s="26"/>
      <c r="FL301" s="23"/>
      <c r="FM301" s="26"/>
      <c r="FN301" s="26"/>
      <c r="FO301" s="26"/>
      <c r="FP301" s="26"/>
      <c r="FQ301" s="26"/>
    </row>
    <row r="302" spans="1:173" ht="12.75">
      <c r="A302" s="23"/>
      <c r="B302" s="23"/>
      <c r="C302" s="23"/>
      <c r="D302" s="23"/>
      <c r="E302" s="34"/>
      <c r="F302" s="26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6"/>
      <c r="AB302" s="26"/>
      <c r="AC302" s="23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3"/>
      <c r="AP302" s="26"/>
      <c r="AQ302" s="26"/>
      <c r="AR302" s="23"/>
      <c r="AS302" s="23"/>
      <c r="AT302" s="23"/>
      <c r="AU302" s="23"/>
      <c r="AV302" s="23"/>
      <c r="AW302" s="23"/>
      <c r="AX302" s="26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6"/>
      <c r="BV302" s="26"/>
      <c r="BW302" s="23"/>
      <c r="BX302" s="23"/>
      <c r="BY302" s="26"/>
      <c r="BZ302" s="26"/>
      <c r="CA302" s="26"/>
      <c r="CB302" s="23"/>
      <c r="CC302" s="26"/>
      <c r="CD302" s="26"/>
      <c r="CE302" s="26"/>
      <c r="CF302" s="23"/>
      <c r="CG302" s="23"/>
      <c r="CH302" s="26"/>
      <c r="CI302" s="26"/>
      <c r="CJ302" s="23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3"/>
      <c r="DK302" s="23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3"/>
      <c r="EX302" s="23"/>
      <c r="EY302" s="26"/>
      <c r="EZ302" s="26"/>
      <c r="FA302" s="26"/>
      <c r="FB302" s="26"/>
      <c r="FC302" s="23"/>
      <c r="FD302" s="23"/>
      <c r="FE302" s="23"/>
      <c r="FF302" s="26"/>
      <c r="FG302" s="26"/>
      <c r="FH302" s="23"/>
      <c r="FI302" s="26"/>
      <c r="FJ302" s="26"/>
      <c r="FK302" s="26"/>
      <c r="FL302" s="23"/>
      <c r="FM302" s="26"/>
      <c r="FN302" s="26"/>
      <c r="FO302" s="26"/>
      <c r="FP302" s="26"/>
      <c r="FQ302" s="26"/>
    </row>
    <row r="303" spans="1:173" ht="12.75">
      <c r="A303" s="23"/>
      <c r="B303" s="23"/>
      <c r="C303" s="23"/>
      <c r="D303" s="23"/>
      <c r="E303" s="34"/>
      <c r="F303" s="26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6"/>
      <c r="AB303" s="26"/>
      <c r="AC303" s="23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3"/>
      <c r="AP303" s="26"/>
      <c r="AQ303" s="26"/>
      <c r="AR303" s="23"/>
      <c r="AS303" s="23"/>
      <c r="AT303" s="23"/>
      <c r="AU303" s="23"/>
      <c r="AV303" s="23"/>
      <c r="AW303" s="23"/>
      <c r="AX303" s="26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6"/>
      <c r="BV303" s="26"/>
      <c r="BW303" s="23"/>
      <c r="BX303" s="23"/>
      <c r="BY303" s="26"/>
      <c r="BZ303" s="26"/>
      <c r="CA303" s="26"/>
      <c r="CB303" s="23"/>
      <c r="CC303" s="26"/>
      <c r="CD303" s="26"/>
      <c r="CE303" s="26"/>
      <c r="CF303" s="23"/>
      <c r="CG303" s="23"/>
      <c r="CH303" s="26"/>
      <c r="CI303" s="26"/>
      <c r="CJ303" s="23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3"/>
      <c r="DK303" s="23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3"/>
      <c r="EX303" s="23"/>
      <c r="EY303" s="26"/>
      <c r="EZ303" s="26"/>
      <c r="FA303" s="26"/>
      <c r="FB303" s="26"/>
      <c r="FC303" s="23"/>
      <c r="FD303" s="23"/>
      <c r="FE303" s="23"/>
      <c r="FF303" s="26"/>
      <c r="FG303" s="26"/>
      <c r="FH303" s="23"/>
      <c r="FI303" s="26"/>
      <c r="FJ303" s="26"/>
      <c r="FK303" s="26"/>
      <c r="FL303" s="23"/>
      <c r="FM303" s="26"/>
      <c r="FN303" s="26"/>
      <c r="FO303" s="26"/>
      <c r="FP303" s="26"/>
      <c r="FQ303" s="26"/>
    </row>
    <row r="304" spans="1:173" ht="12.75">
      <c r="A304" s="23"/>
      <c r="B304" s="23"/>
      <c r="C304" s="23"/>
      <c r="D304" s="23"/>
      <c r="E304" s="34"/>
      <c r="F304" s="26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6"/>
      <c r="AB304" s="26"/>
      <c r="AC304" s="23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3"/>
      <c r="AP304" s="26"/>
      <c r="AQ304" s="26"/>
      <c r="AR304" s="23"/>
      <c r="AS304" s="23"/>
      <c r="AT304" s="23"/>
      <c r="AU304" s="23"/>
      <c r="AV304" s="23"/>
      <c r="AW304" s="23"/>
      <c r="AX304" s="26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6"/>
      <c r="BV304" s="26"/>
      <c r="BW304" s="23"/>
      <c r="BX304" s="23"/>
      <c r="BY304" s="26"/>
      <c r="BZ304" s="26"/>
      <c r="CA304" s="26"/>
      <c r="CB304" s="23"/>
      <c r="CC304" s="26"/>
      <c r="CD304" s="26"/>
      <c r="CE304" s="26"/>
      <c r="CF304" s="23"/>
      <c r="CG304" s="23"/>
      <c r="CH304" s="26"/>
      <c r="CI304" s="26"/>
      <c r="CJ304" s="23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3"/>
      <c r="DK304" s="23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3"/>
      <c r="EX304" s="23"/>
      <c r="EY304" s="26"/>
      <c r="EZ304" s="26"/>
      <c r="FA304" s="26"/>
      <c r="FB304" s="26"/>
      <c r="FC304" s="23"/>
      <c r="FD304" s="23"/>
      <c r="FE304" s="23"/>
      <c r="FF304" s="26"/>
      <c r="FG304" s="26"/>
      <c r="FH304" s="23"/>
      <c r="FI304" s="26"/>
      <c r="FJ304" s="26"/>
      <c r="FK304" s="26"/>
      <c r="FL304" s="23"/>
      <c r="FM304" s="26"/>
      <c r="FN304" s="26"/>
      <c r="FO304" s="26"/>
      <c r="FP304" s="26"/>
      <c r="FQ304" s="26"/>
    </row>
    <row r="305" spans="1:173" ht="12.75">
      <c r="A305" s="23"/>
      <c r="B305" s="23"/>
      <c r="C305" s="23"/>
      <c r="D305" s="23"/>
      <c r="E305" s="34"/>
      <c r="F305" s="26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6"/>
      <c r="AB305" s="26"/>
      <c r="AC305" s="23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3"/>
      <c r="AP305" s="26"/>
      <c r="AQ305" s="26"/>
      <c r="AR305" s="23"/>
      <c r="AS305" s="23"/>
      <c r="AT305" s="23"/>
      <c r="AU305" s="23"/>
      <c r="AV305" s="23"/>
      <c r="AW305" s="23"/>
      <c r="AX305" s="26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6"/>
      <c r="BV305" s="26"/>
      <c r="BW305" s="23"/>
      <c r="BX305" s="23"/>
      <c r="BY305" s="26"/>
      <c r="BZ305" s="26"/>
      <c r="CA305" s="26"/>
      <c r="CB305" s="23"/>
      <c r="CC305" s="26"/>
      <c r="CD305" s="26"/>
      <c r="CE305" s="26"/>
      <c r="CF305" s="23"/>
      <c r="CG305" s="23"/>
      <c r="CH305" s="26"/>
      <c r="CI305" s="26"/>
      <c r="CJ305" s="23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3"/>
      <c r="DK305" s="23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3"/>
      <c r="EX305" s="23"/>
      <c r="EY305" s="26"/>
      <c r="EZ305" s="26"/>
      <c r="FA305" s="26"/>
      <c r="FB305" s="26"/>
      <c r="FC305" s="23"/>
      <c r="FD305" s="23"/>
      <c r="FE305" s="23"/>
      <c r="FF305" s="26"/>
      <c r="FG305" s="26"/>
      <c r="FH305" s="23"/>
      <c r="FI305" s="26"/>
      <c r="FJ305" s="26"/>
      <c r="FK305" s="26"/>
      <c r="FL305" s="23"/>
      <c r="FM305" s="26"/>
      <c r="FN305" s="26"/>
      <c r="FO305" s="26"/>
      <c r="FP305" s="26"/>
      <c r="FQ305" s="26"/>
    </row>
    <row r="306" spans="1:173" ht="12.75">
      <c r="A306" s="23"/>
      <c r="B306" s="23"/>
      <c r="C306" s="23"/>
      <c r="D306" s="23"/>
      <c r="E306" s="34"/>
      <c r="F306" s="26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6"/>
      <c r="AB306" s="26"/>
      <c r="AC306" s="23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3"/>
      <c r="AP306" s="26"/>
      <c r="AQ306" s="26"/>
      <c r="AR306" s="23"/>
      <c r="AS306" s="23"/>
      <c r="AT306" s="23"/>
      <c r="AU306" s="23"/>
      <c r="AV306" s="23"/>
      <c r="AW306" s="23"/>
      <c r="AX306" s="26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6"/>
      <c r="BV306" s="26"/>
      <c r="BW306" s="23"/>
      <c r="BX306" s="23"/>
      <c r="BY306" s="26"/>
      <c r="BZ306" s="26"/>
      <c r="CA306" s="26"/>
      <c r="CB306" s="23"/>
      <c r="CC306" s="26"/>
      <c r="CD306" s="26"/>
      <c r="CE306" s="26"/>
      <c r="CF306" s="23"/>
      <c r="CG306" s="23"/>
      <c r="CH306" s="26"/>
      <c r="CI306" s="26"/>
      <c r="CJ306" s="23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3"/>
      <c r="DK306" s="23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3"/>
      <c r="EX306" s="23"/>
      <c r="EY306" s="26"/>
      <c r="EZ306" s="26"/>
      <c r="FA306" s="26"/>
      <c r="FB306" s="26"/>
      <c r="FC306" s="23"/>
      <c r="FD306" s="23"/>
      <c r="FE306" s="23"/>
      <c r="FF306" s="26"/>
      <c r="FG306" s="26"/>
      <c r="FH306" s="23"/>
      <c r="FI306" s="26"/>
      <c r="FJ306" s="26"/>
      <c r="FK306" s="26"/>
      <c r="FL306" s="23"/>
      <c r="FM306" s="26"/>
      <c r="FN306" s="26"/>
      <c r="FO306" s="26"/>
      <c r="FP306" s="26"/>
      <c r="FQ306" s="26"/>
    </row>
    <row r="307" spans="1:173" ht="12.75">
      <c r="A307" s="23"/>
      <c r="B307" s="23"/>
      <c r="C307" s="23"/>
      <c r="D307" s="23"/>
      <c r="E307" s="34"/>
      <c r="F307" s="26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6"/>
      <c r="AB307" s="26"/>
      <c r="AC307" s="23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3"/>
      <c r="AP307" s="26"/>
      <c r="AQ307" s="26"/>
      <c r="AR307" s="23"/>
      <c r="AS307" s="23"/>
      <c r="AT307" s="23"/>
      <c r="AU307" s="23"/>
      <c r="AV307" s="23"/>
      <c r="AW307" s="23"/>
      <c r="AX307" s="26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6"/>
      <c r="BV307" s="26"/>
      <c r="BW307" s="23"/>
      <c r="BX307" s="23"/>
      <c r="BY307" s="26"/>
      <c r="BZ307" s="26"/>
      <c r="CA307" s="26"/>
      <c r="CB307" s="23"/>
      <c r="CC307" s="26"/>
      <c r="CD307" s="26"/>
      <c r="CE307" s="26"/>
      <c r="CF307" s="23"/>
      <c r="CG307" s="23"/>
      <c r="CH307" s="26"/>
      <c r="CI307" s="26"/>
      <c r="CJ307" s="23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3"/>
      <c r="DK307" s="23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3"/>
      <c r="EX307" s="23"/>
      <c r="EY307" s="26"/>
      <c r="EZ307" s="26"/>
      <c r="FA307" s="26"/>
      <c r="FB307" s="26"/>
      <c r="FC307" s="23"/>
      <c r="FD307" s="23"/>
      <c r="FE307" s="23"/>
      <c r="FF307" s="26"/>
      <c r="FG307" s="26"/>
      <c r="FH307" s="23"/>
      <c r="FI307" s="26"/>
      <c r="FJ307" s="26"/>
      <c r="FK307" s="26"/>
      <c r="FL307" s="23"/>
      <c r="FM307" s="26"/>
      <c r="FN307" s="26"/>
      <c r="FO307" s="26"/>
      <c r="FP307" s="26"/>
      <c r="FQ307" s="26"/>
    </row>
    <row r="308" spans="1:173" ht="12.75">
      <c r="A308" s="23"/>
      <c r="B308" s="23"/>
      <c r="C308" s="23"/>
      <c r="D308" s="23"/>
      <c r="E308" s="34"/>
      <c r="F308" s="26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6"/>
      <c r="AB308" s="26"/>
      <c r="AC308" s="23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3"/>
      <c r="AP308" s="26"/>
      <c r="AQ308" s="26"/>
      <c r="AR308" s="23"/>
      <c r="AS308" s="23"/>
      <c r="AT308" s="23"/>
      <c r="AU308" s="23"/>
      <c r="AV308" s="23"/>
      <c r="AW308" s="23"/>
      <c r="AX308" s="26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6"/>
      <c r="BV308" s="26"/>
      <c r="BW308" s="23"/>
      <c r="BX308" s="23"/>
      <c r="BY308" s="26"/>
      <c r="BZ308" s="26"/>
      <c r="CA308" s="26"/>
      <c r="CB308" s="23"/>
      <c r="CC308" s="26"/>
      <c r="CD308" s="26"/>
      <c r="CE308" s="26"/>
      <c r="CF308" s="23"/>
      <c r="CG308" s="23"/>
      <c r="CH308" s="26"/>
      <c r="CI308" s="26"/>
      <c r="CJ308" s="23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3"/>
      <c r="DK308" s="23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3"/>
      <c r="EX308" s="23"/>
      <c r="EY308" s="26"/>
      <c r="EZ308" s="26"/>
      <c r="FA308" s="26"/>
      <c r="FB308" s="26"/>
      <c r="FC308" s="23"/>
      <c r="FD308" s="23"/>
      <c r="FE308" s="23"/>
      <c r="FF308" s="26"/>
      <c r="FG308" s="26"/>
      <c r="FH308" s="23"/>
      <c r="FI308" s="26"/>
      <c r="FJ308" s="26"/>
      <c r="FK308" s="26"/>
      <c r="FL308" s="23"/>
      <c r="FM308" s="26"/>
      <c r="FN308" s="26"/>
      <c r="FO308" s="26"/>
      <c r="FP308" s="26"/>
      <c r="FQ308" s="26"/>
    </row>
    <row r="309" spans="1:173" ht="12.75">
      <c r="A309" s="23"/>
      <c r="B309" s="23"/>
      <c r="C309" s="23"/>
      <c r="D309" s="23"/>
      <c r="E309" s="34"/>
      <c r="F309" s="26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6"/>
      <c r="AB309" s="26"/>
      <c r="AC309" s="23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3"/>
      <c r="AP309" s="26"/>
      <c r="AQ309" s="26"/>
      <c r="AR309" s="23"/>
      <c r="AS309" s="23"/>
      <c r="AT309" s="23"/>
      <c r="AU309" s="23"/>
      <c r="AV309" s="23"/>
      <c r="AW309" s="23"/>
      <c r="AX309" s="26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6"/>
      <c r="BV309" s="26"/>
      <c r="BW309" s="23"/>
      <c r="BX309" s="23"/>
      <c r="BY309" s="26"/>
      <c r="BZ309" s="26"/>
      <c r="CA309" s="26"/>
      <c r="CB309" s="23"/>
      <c r="CC309" s="26"/>
      <c r="CD309" s="26"/>
      <c r="CE309" s="26"/>
      <c r="CF309" s="23"/>
      <c r="CG309" s="23"/>
      <c r="CH309" s="26"/>
      <c r="CI309" s="26"/>
      <c r="CJ309" s="23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3"/>
      <c r="DK309" s="23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3"/>
      <c r="EX309" s="23"/>
      <c r="EY309" s="26"/>
      <c r="EZ309" s="26"/>
      <c r="FA309" s="26"/>
      <c r="FB309" s="26"/>
      <c r="FC309" s="23"/>
      <c r="FD309" s="23"/>
      <c r="FE309" s="23"/>
      <c r="FF309" s="26"/>
      <c r="FG309" s="26"/>
      <c r="FH309" s="23"/>
      <c r="FI309" s="26"/>
      <c r="FJ309" s="26"/>
      <c r="FK309" s="26"/>
      <c r="FL309" s="23"/>
      <c r="FM309" s="26"/>
      <c r="FN309" s="26"/>
      <c r="FO309" s="26"/>
      <c r="FP309" s="26"/>
      <c r="FQ309" s="26"/>
    </row>
    <row r="310" spans="1:173" ht="12.75">
      <c r="A310" s="23"/>
      <c r="B310" s="23"/>
      <c r="C310" s="23"/>
      <c r="D310" s="23"/>
      <c r="E310" s="34"/>
      <c r="F310" s="26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6"/>
      <c r="AB310" s="26"/>
      <c r="AC310" s="23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3"/>
      <c r="AP310" s="26"/>
      <c r="AQ310" s="26"/>
      <c r="AR310" s="23"/>
      <c r="AS310" s="23"/>
      <c r="AT310" s="23"/>
      <c r="AU310" s="23"/>
      <c r="AV310" s="23"/>
      <c r="AW310" s="23"/>
      <c r="AX310" s="26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6"/>
      <c r="BV310" s="26"/>
      <c r="BW310" s="23"/>
      <c r="BX310" s="23"/>
      <c r="BY310" s="26"/>
      <c r="BZ310" s="26"/>
      <c r="CA310" s="26"/>
      <c r="CB310" s="23"/>
      <c r="CC310" s="26"/>
      <c r="CD310" s="26"/>
      <c r="CE310" s="26"/>
      <c r="CF310" s="23"/>
      <c r="CG310" s="23"/>
      <c r="CH310" s="26"/>
      <c r="CI310" s="26"/>
      <c r="CJ310" s="23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3"/>
      <c r="DK310" s="23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3"/>
      <c r="EX310" s="23"/>
      <c r="EY310" s="26"/>
      <c r="EZ310" s="26"/>
      <c r="FA310" s="26"/>
      <c r="FB310" s="26"/>
      <c r="FC310" s="23"/>
      <c r="FD310" s="23"/>
      <c r="FE310" s="23"/>
      <c r="FF310" s="26"/>
      <c r="FG310" s="26"/>
      <c r="FH310" s="23"/>
      <c r="FI310" s="26"/>
      <c r="FJ310" s="26"/>
      <c r="FK310" s="26"/>
      <c r="FL310" s="23"/>
      <c r="FM310" s="26"/>
      <c r="FN310" s="26"/>
      <c r="FO310" s="26"/>
      <c r="FP310" s="26"/>
      <c r="FQ310" s="26"/>
    </row>
    <row r="311" spans="1:173" ht="12.75">
      <c r="A311" s="23"/>
      <c r="B311" s="23"/>
      <c r="C311" s="23"/>
      <c r="D311" s="23"/>
      <c r="E311" s="34"/>
      <c r="F311" s="26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6"/>
      <c r="AB311" s="26"/>
      <c r="AC311" s="23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3"/>
      <c r="AP311" s="26"/>
      <c r="AQ311" s="26"/>
      <c r="AR311" s="23"/>
      <c r="AS311" s="23"/>
      <c r="AT311" s="23"/>
      <c r="AU311" s="23"/>
      <c r="AV311" s="23"/>
      <c r="AW311" s="23"/>
      <c r="AX311" s="26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6"/>
      <c r="BV311" s="26"/>
      <c r="BW311" s="23"/>
      <c r="BX311" s="23"/>
      <c r="BY311" s="26"/>
      <c r="BZ311" s="26"/>
      <c r="CA311" s="26"/>
      <c r="CB311" s="23"/>
      <c r="CC311" s="26"/>
      <c r="CD311" s="26"/>
      <c r="CE311" s="26"/>
      <c r="CF311" s="23"/>
      <c r="CG311" s="23"/>
      <c r="CH311" s="26"/>
      <c r="CI311" s="26"/>
      <c r="CJ311" s="23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3"/>
      <c r="DK311" s="23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3"/>
      <c r="EX311" s="23"/>
      <c r="EY311" s="26"/>
      <c r="EZ311" s="26"/>
      <c r="FA311" s="26"/>
      <c r="FB311" s="26"/>
      <c r="FC311" s="23"/>
      <c r="FD311" s="23"/>
      <c r="FE311" s="23"/>
      <c r="FF311" s="26"/>
      <c r="FG311" s="26"/>
      <c r="FH311" s="23"/>
      <c r="FI311" s="26"/>
      <c r="FJ311" s="26"/>
      <c r="FK311" s="26"/>
      <c r="FL311" s="23"/>
      <c r="FM311" s="26"/>
      <c r="FN311" s="26"/>
      <c r="FO311" s="26"/>
      <c r="FP311" s="26"/>
      <c r="FQ311" s="26"/>
    </row>
    <row r="312" spans="1:173" ht="12.75">
      <c r="A312" s="23"/>
      <c r="B312" s="23"/>
      <c r="C312" s="23"/>
      <c r="D312" s="23"/>
      <c r="E312" s="34"/>
      <c r="F312" s="26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6"/>
      <c r="AB312" s="26"/>
      <c r="AC312" s="23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3"/>
      <c r="AP312" s="26"/>
      <c r="AQ312" s="26"/>
      <c r="AR312" s="23"/>
      <c r="AS312" s="23"/>
      <c r="AT312" s="23"/>
      <c r="AU312" s="23"/>
      <c r="AV312" s="23"/>
      <c r="AW312" s="23"/>
      <c r="AX312" s="26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6"/>
      <c r="BV312" s="26"/>
      <c r="BW312" s="23"/>
      <c r="BX312" s="23"/>
      <c r="BY312" s="26"/>
      <c r="BZ312" s="26"/>
      <c r="CA312" s="26"/>
      <c r="CB312" s="23"/>
      <c r="CC312" s="26"/>
      <c r="CD312" s="26"/>
      <c r="CE312" s="26"/>
      <c r="CF312" s="23"/>
      <c r="CG312" s="23"/>
      <c r="CH312" s="26"/>
      <c r="CI312" s="26"/>
      <c r="CJ312" s="23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3"/>
      <c r="DK312" s="23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3"/>
      <c r="EX312" s="23"/>
      <c r="EY312" s="26"/>
      <c r="EZ312" s="26"/>
      <c r="FA312" s="26"/>
      <c r="FB312" s="26"/>
      <c r="FC312" s="23"/>
      <c r="FD312" s="23"/>
      <c r="FE312" s="23"/>
      <c r="FF312" s="26"/>
      <c r="FG312" s="26"/>
      <c r="FH312" s="23"/>
      <c r="FI312" s="26"/>
      <c r="FJ312" s="26"/>
      <c r="FK312" s="26"/>
      <c r="FL312" s="23"/>
      <c r="FM312" s="26"/>
      <c r="FN312" s="26"/>
      <c r="FO312" s="26"/>
      <c r="FP312" s="26"/>
      <c r="FQ312" s="26"/>
    </row>
    <row r="313" spans="1:173" ht="12.75">
      <c r="A313" s="23"/>
      <c r="B313" s="23"/>
      <c r="C313" s="23"/>
      <c r="D313" s="23"/>
      <c r="E313" s="34"/>
      <c r="F313" s="26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6"/>
      <c r="AB313" s="26"/>
      <c r="AC313" s="23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3"/>
      <c r="AP313" s="26"/>
      <c r="AQ313" s="26"/>
      <c r="AR313" s="23"/>
      <c r="AS313" s="23"/>
      <c r="AT313" s="23"/>
      <c r="AU313" s="23"/>
      <c r="AV313" s="23"/>
      <c r="AW313" s="23"/>
      <c r="AX313" s="26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6"/>
      <c r="BV313" s="26"/>
      <c r="BW313" s="23"/>
      <c r="BX313" s="23"/>
      <c r="BY313" s="26"/>
      <c r="BZ313" s="26"/>
      <c r="CA313" s="26"/>
      <c r="CB313" s="23"/>
      <c r="CC313" s="26"/>
      <c r="CD313" s="26"/>
      <c r="CE313" s="26"/>
      <c r="CF313" s="23"/>
      <c r="CG313" s="23"/>
      <c r="CH313" s="26"/>
      <c r="CI313" s="26"/>
      <c r="CJ313" s="23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3"/>
      <c r="DK313" s="23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3"/>
      <c r="EX313" s="23"/>
      <c r="EY313" s="26"/>
      <c r="EZ313" s="26"/>
      <c r="FA313" s="26"/>
      <c r="FB313" s="26"/>
      <c r="FC313" s="23"/>
      <c r="FD313" s="23"/>
      <c r="FE313" s="23"/>
      <c r="FF313" s="26"/>
      <c r="FG313" s="26"/>
      <c r="FH313" s="23"/>
      <c r="FI313" s="26"/>
      <c r="FJ313" s="26"/>
      <c r="FK313" s="26"/>
      <c r="FL313" s="23"/>
      <c r="FM313" s="26"/>
      <c r="FN313" s="26"/>
      <c r="FO313" s="26"/>
      <c r="FP313" s="26"/>
      <c r="FQ313" s="26"/>
    </row>
    <row r="314" spans="1:173" ht="12.75">
      <c r="A314" s="23"/>
      <c r="B314" s="23"/>
      <c r="C314" s="23"/>
      <c r="D314" s="23"/>
      <c r="E314" s="34"/>
      <c r="F314" s="26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6"/>
      <c r="AB314" s="26"/>
      <c r="AC314" s="23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3"/>
      <c r="AP314" s="26"/>
      <c r="AQ314" s="26"/>
      <c r="AR314" s="23"/>
      <c r="AS314" s="23"/>
      <c r="AT314" s="23"/>
      <c r="AU314" s="23"/>
      <c r="AV314" s="23"/>
      <c r="AW314" s="23"/>
      <c r="AX314" s="26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6"/>
      <c r="BV314" s="26"/>
      <c r="BW314" s="23"/>
      <c r="BX314" s="23"/>
      <c r="BY314" s="26"/>
      <c r="BZ314" s="26"/>
      <c r="CA314" s="26"/>
      <c r="CB314" s="23"/>
      <c r="CC314" s="26"/>
      <c r="CD314" s="26"/>
      <c r="CE314" s="26"/>
      <c r="CF314" s="23"/>
      <c r="CG314" s="23"/>
      <c r="CH314" s="26"/>
      <c r="CI314" s="26"/>
      <c r="CJ314" s="23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3"/>
      <c r="DK314" s="23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3"/>
      <c r="EX314" s="23"/>
      <c r="EY314" s="26"/>
      <c r="EZ314" s="26"/>
      <c r="FA314" s="26"/>
      <c r="FB314" s="26"/>
      <c r="FC314" s="23"/>
      <c r="FD314" s="23"/>
      <c r="FE314" s="23"/>
      <c r="FF314" s="26"/>
      <c r="FG314" s="26"/>
      <c r="FH314" s="23"/>
      <c r="FI314" s="26"/>
      <c r="FJ314" s="26"/>
      <c r="FK314" s="26"/>
      <c r="FL314" s="23"/>
      <c r="FM314" s="26"/>
      <c r="FN314" s="26"/>
      <c r="FO314" s="26"/>
      <c r="FP314" s="26"/>
      <c r="FQ314" s="26"/>
    </row>
    <row r="315" spans="1:173" ht="12.75">
      <c r="A315" s="23"/>
      <c r="B315" s="23"/>
      <c r="C315" s="23"/>
      <c r="D315" s="23"/>
      <c r="E315" s="34"/>
      <c r="F315" s="26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6"/>
      <c r="AB315" s="26"/>
      <c r="AC315" s="23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3"/>
      <c r="AP315" s="26"/>
      <c r="AQ315" s="26"/>
      <c r="AR315" s="23"/>
      <c r="AS315" s="23"/>
      <c r="AT315" s="23"/>
      <c r="AU315" s="23"/>
      <c r="AV315" s="23"/>
      <c r="AW315" s="23"/>
      <c r="AX315" s="26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6"/>
      <c r="BV315" s="26"/>
      <c r="BW315" s="23"/>
      <c r="BX315" s="23"/>
      <c r="BY315" s="26"/>
      <c r="BZ315" s="26"/>
      <c r="CA315" s="26"/>
      <c r="CB315" s="23"/>
      <c r="CC315" s="26"/>
      <c r="CD315" s="26"/>
      <c r="CE315" s="26"/>
      <c r="CF315" s="23"/>
      <c r="CG315" s="23"/>
      <c r="CH315" s="26"/>
      <c r="CI315" s="26"/>
      <c r="CJ315" s="23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3"/>
      <c r="DK315" s="23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3"/>
      <c r="EX315" s="23"/>
      <c r="EY315" s="26"/>
      <c r="EZ315" s="26"/>
      <c r="FA315" s="26"/>
      <c r="FB315" s="26"/>
      <c r="FC315" s="23"/>
      <c r="FD315" s="23"/>
      <c r="FE315" s="23"/>
      <c r="FF315" s="26"/>
      <c r="FG315" s="26"/>
      <c r="FH315" s="23"/>
      <c r="FI315" s="26"/>
      <c r="FJ315" s="26"/>
      <c r="FK315" s="26"/>
      <c r="FL315" s="23"/>
      <c r="FM315" s="26"/>
      <c r="FN315" s="26"/>
      <c r="FO315" s="26"/>
      <c r="FP315" s="26"/>
      <c r="FQ315" s="26"/>
    </row>
    <row r="316" spans="1:173" ht="12.75">
      <c r="A316" s="23"/>
      <c r="B316" s="23"/>
      <c r="C316" s="23"/>
      <c r="D316" s="23"/>
      <c r="E316" s="34"/>
      <c r="F316" s="26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6"/>
      <c r="AB316" s="26"/>
      <c r="AC316" s="23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3"/>
      <c r="AP316" s="26"/>
      <c r="AQ316" s="26"/>
      <c r="AR316" s="23"/>
      <c r="AS316" s="23"/>
      <c r="AT316" s="23"/>
      <c r="AU316" s="23"/>
      <c r="AV316" s="23"/>
      <c r="AW316" s="23"/>
      <c r="AX316" s="26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6"/>
      <c r="BV316" s="26"/>
      <c r="BW316" s="23"/>
      <c r="BX316" s="23"/>
      <c r="BY316" s="26"/>
      <c r="BZ316" s="26"/>
      <c r="CA316" s="26"/>
      <c r="CB316" s="23"/>
      <c r="CC316" s="26"/>
      <c r="CD316" s="26"/>
      <c r="CE316" s="26"/>
      <c r="CF316" s="23"/>
      <c r="CG316" s="23"/>
      <c r="CH316" s="26"/>
      <c r="CI316" s="26"/>
      <c r="CJ316" s="23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3"/>
      <c r="DK316" s="23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3"/>
      <c r="EX316" s="23"/>
      <c r="EY316" s="26"/>
      <c r="EZ316" s="26"/>
      <c r="FA316" s="26"/>
      <c r="FB316" s="26"/>
      <c r="FC316" s="23"/>
      <c r="FD316" s="23"/>
      <c r="FE316" s="23"/>
      <c r="FF316" s="26"/>
      <c r="FG316" s="26"/>
      <c r="FH316" s="23"/>
      <c r="FI316" s="26"/>
      <c r="FJ316" s="26"/>
      <c r="FK316" s="26"/>
      <c r="FL316" s="23"/>
      <c r="FM316" s="26"/>
      <c r="FN316" s="26"/>
      <c r="FO316" s="26"/>
      <c r="FP316" s="26"/>
      <c r="FQ316" s="26"/>
    </row>
    <row r="317" spans="1:173" ht="12.75">
      <c r="A317" s="23"/>
      <c r="B317" s="23"/>
      <c r="C317" s="23"/>
      <c r="D317" s="23"/>
      <c r="E317" s="34"/>
      <c r="F317" s="26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6"/>
      <c r="AB317" s="26"/>
      <c r="AC317" s="23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3"/>
      <c r="AP317" s="26"/>
      <c r="AQ317" s="26"/>
      <c r="AR317" s="23"/>
      <c r="AS317" s="23"/>
      <c r="AT317" s="23"/>
      <c r="AU317" s="23"/>
      <c r="AV317" s="23"/>
      <c r="AW317" s="23"/>
      <c r="AX317" s="26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6"/>
      <c r="BV317" s="26"/>
      <c r="BW317" s="23"/>
      <c r="BX317" s="23"/>
      <c r="BY317" s="26"/>
      <c r="BZ317" s="26"/>
      <c r="CA317" s="26"/>
      <c r="CB317" s="23"/>
      <c r="CC317" s="26"/>
      <c r="CD317" s="26"/>
      <c r="CE317" s="26"/>
      <c r="CF317" s="23"/>
      <c r="CG317" s="23"/>
      <c r="CH317" s="26"/>
      <c r="CI317" s="26"/>
      <c r="CJ317" s="23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3"/>
      <c r="DK317" s="23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3"/>
      <c r="EX317" s="23"/>
      <c r="EY317" s="26"/>
      <c r="EZ317" s="26"/>
      <c r="FA317" s="26"/>
      <c r="FB317" s="26"/>
      <c r="FC317" s="23"/>
      <c r="FD317" s="23"/>
      <c r="FE317" s="23"/>
      <c r="FF317" s="26"/>
      <c r="FG317" s="26"/>
      <c r="FH317" s="23"/>
      <c r="FI317" s="26"/>
      <c r="FJ317" s="26"/>
      <c r="FK317" s="26"/>
      <c r="FL317" s="23"/>
      <c r="FM317" s="26"/>
      <c r="FN317" s="26"/>
      <c r="FO317" s="26"/>
      <c r="FP317" s="26"/>
      <c r="FQ317" s="26"/>
    </row>
    <row r="318" spans="1:173" ht="12.75">
      <c r="A318" s="23"/>
      <c r="B318" s="23"/>
      <c r="C318" s="23"/>
      <c r="D318" s="23"/>
      <c r="E318" s="34"/>
      <c r="F318" s="26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6"/>
      <c r="AB318" s="26"/>
      <c r="AC318" s="23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3"/>
      <c r="AP318" s="26"/>
      <c r="AQ318" s="26"/>
      <c r="AR318" s="23"/>
      <c r="AS318" s="23"/>
      <c r="AT318" s="23"/>
      <c r="AU318" s="23"/>
      <c r="AV318" s="23"/>
      <c r="AW318" s="23"/>
      <c r="AX318" s="26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6"/>
      <c r="BV318" s="26"/>
      <c r="BW318" s="23"/>
      <c r="BX318" s="23"/>
      <c r="BY318" s="26"/>
      <c r="BZ318" s="26"/>
      <c r="CA318" s="26"/>
      <c r="CB318" s="23"/>
      <c r="CC318" s="26"/>
      <c r="CD318" s="26"/>
      <c r="CE318" s="26"/>
      <c r="CF318" s="23"/>
      <c r="CG318" s="23"/>
      <c r="CH318" s="26"/>
      <c r="CI318" s="26"/>
      <c r="CJ318" s="23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3"/>
      <c r="DK318" s="23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3"/>
      <c r="EX318" s="23"/>
      <c r="EY318" s="26"/>
      <c r="EZ318" s="26"/>
      <c r="FA318" s="26"/>
      <c r="FB318" s="26"/>
      <c r="FC318" s="23"/>
      <c r="FD318" s="23"/>
      <c r="FE318" s="23"/>
      <c r="FF318" s="26"/>
      <c r="FG318" s="26"/>
      <c r="FH318" s="23"/>
      <c r="FI318" s="26"/>
      <c r="FJ318" s="26"/>
      <c r="FK318" s="26"/>
      <c r="FL318" s="23"/>
      <c r="FM318" s="26"/>
      <c r="FN318" s="26"/>
      <c r="FO318" s="26"/>
      <c r="FP318" s="26"/>
      <c r="FQ318" s="26"/>
    </row>
    <row r="319" spans="1:173" ht="12.75">
      <c r="A319" s="23"/>
      <c r="B319" s="23"/>
      <c r="C319" s="23"/>
      <c r="D319" s="23"/>
      <c r="E319" s="34"/>
      <c r="F319" s="26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6"/>
      <c r="AB319" s="26"/>
      <c r="AC319" s="23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3"/>
      <c r="AP319" s="26"/>
      <c r="AQ319" s="26"/>
      <c r="AR319" s="23"/>
      <c r="AS319" s="23"/>
      <c r="AT319" s="23"/>
      <c r="AU319" s="23"/>
      <c r="AV319" s="23"/>
      <c r="AW319" s="23"/>
      <c r="AX319" s="26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6"/>
      <c r="BV319" s="26"/>
      <c r="BW319" s="23"/>
      <c r="BX319" s="23"/>
      <c r="BY319" s="26"/>
      <c r="BZ319" s="26"/>
      <c r="CA319" s="26"/>
      <c r="CB319" s="23"/>
      <c r="CC319" s="26"/>
      <c r="CD319" s="26"/>
      <c r="CE319" s="26"/>
      <c r="CF319" s="23"/>
      <c r="CG319" s="23"/>
      <c r="CH319" s="26"/>
      <c r="CI319" s="26"/>
      <c r="CJ319" s="23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3"/>
      <c r="DK319" s="23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3"/>
      <c r="EX319" s="23"/>
      <c r="EY319" s="26"/>
      <c r="EZ319" s="26"/>
      <c r="FA319" s="26"/>
      <c r="FB319" s="26"/>
      <c r="FC319" s="23"/>
      <c r="FD319" s="23"/>
      <c r="FE319" s="23"/>
      <c r="FF319" s="26"/>
      <c r="FG319" s="26"/>
      <c r="FH319" s="23"/>
      <c r="FI319" s="26"/>
      <c r="FJ319" s="26"/>
      <c r="FK319" s="26"/>
      <c r="FL319" s="23"/>
      <c r="FM319" s="26"/>
      <c r="FN319" s="26"/>
      <c r="FO319" s="26"/>
      <c r="FP319" s="26"/>
      <c r="FQ319" s="26"/>
    </row>
    <row r="320" spans="1:173" ht="12.75">
      <c r="A320" s="23"/>
      <c r="B320" s="23"/>
      <c r="C320" s="23"/>
      <c r="D320" s="23"/>
      <c r="E320" s="34"/>
      <c r="F320" s="26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6"/>
      <c r="AB320" s="26"/>
      <c r="AC320" s="23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3"/>
      <c r="AP320" s="26"/>
      <c r="AQ320" s="26"/>
      <c r="AR320" s="23"/>
      <c r="AS320" s="23"/>
      <c r="AT320" s="23"/>
      <c r="AU320" s="23"/>
      <c r="AV320" s="23"/>
      <c r="AW320" s="23"/>
      <c r="AX320" s="26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6"/>
      <c r="BV320" s="26"/>
      <c r="BW320" s="23"/>
      <c r="BX320" s="23"/>
      <c r="BY320" s="26"/>
      <c r="BZ320" s="26"/>
      <c r="CA320" s="26"/>
      <c r="CB320" s="23"/>
      <c r="CC320" s="26"/>
      <c r="CD320" s="26"/>
      <c r="CE320" s="26"/>
      <c r="CF320" s="23"/>
      <c r="CG320" s="23"/>
      <c r="CH320" s="26"/>
      <c r="CI320" s="26"/>
      <c r="CJ320" s="23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3"/>
      <c r="DK320" s="23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3"/>
      <c r="EX320" s="23"/>
      <c r="EY320" s="26"/>
      <c r="EZ320" s="26"/>
      <c r="FA320" s="26"/>
      <c r="FB320" s="26"/>
      <c r="FC320" s="23"/>
      <c r="FD320" s="23"/>
      <c r="FE320" s="23"/>
      <c r="FF320" s="26"/>
      <c r="FG320" s="26"/>
      <c r="FH320" s="23"/>
      <c r="FI320" s="26"/>
      <c r="FJ320" s="26"/>
      <c r="FK320" s="26"/>
      <c r="FL320" s="23"/>
      <c r="FM320" s="26"/>
      <c r="FN320" s="26"/>
      <c r="FO320" s="26"/>
      <c r="FP320" s="26"/>
      <c r="FQ320" s="26"/>
    </row>
    <row r="321" spans="1:173" ht="12.75">
      <c r="A321" s="23"/>
      <c r="B321" s="23"/>
      <c r="C321" s="23"/>
      <c r="D321" s="23"/>
      <c r="E321" s="34"/>
      <c r="F321" s="26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6"/>
      <c r="AB321" s="26"/>
      <c r="AC321" s="23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3"/>
      <c r="AP321" s="26"/>
      <c r="AQ321" s="26"/>
      <c r="AR321" s="23"/>
      <c r="AS321" s="23"/>
      <c r="AT321" s="23"/>
      <c r="AU321" s="23"/>
      <c r="AV321" s="23"/>
      <c r="AW321" s="23"/>
      <c r="AX321" s="26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6"/>
      <c r="BV321" s="26"/>
      <c r="BW321" s="23"/>
      <c r="BX321" s="23"/>
      <c r="BY321" s="26"/>
      <c r="BZ321" s="26"/>
      <c r="CA321" s="26"/>
      <c r="CB321" s="23"/>
      <c r="CC321" s="26"/>
      <c r="CD321" s="26"/>
      <c r="CE321" s="26"/>
      <c r="CF321" s="23"/>
      <c r="CG321" s="23"/>
      <c r="CH321" s="26"/>
      <c r="CI321" s="26"/>
      <c r="CJ321" s="23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3"/>
      <c r="DK321" s="23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3"/>
      <c r="EX321" s="23"/>
      <c r="EY321" s="26"/>
      <c r="EZ321" s="26"/>
      <c r="FA321" s="26"/>
      <c r="FB321" s="26"/>
      <c r="FC321" s="23"/>
      <c r="FD321" s="23"/>
      <c r="FE321" s="23"/>
      <c r="FF321" s="26"/>
      <c r="FG321" s="26"/>
      <c r="FH321" s="23"/>
      <c r="FI321" s="26"/>
      <c r="FJ321" s="26"/>
      <c r="FK321" s="26"/>
      <c r="FL321" s="23"/>
      <c r="FM321" s="26"/>
      <c r="FN321" s="26"/>
      <c r="FO321" s="26"/>
      <c r="FP321" s="26"/>
      <c r="FQ321" s="26"/>
    </row>
    <row r="322" spans="1:173" ht="12.75">
      <c r="A322" s="23"/>
      <c r="B322" s="23"/>
      <c r="C322" s="23"/>
      <c r="D322" s="23"/>
      <c r="E322" s="34"/>
      <c r="F322" s="26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6"/>
      <c r="AB322" s="26"/>
      <c r="AC322" s="23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3"/>
      <c r="AP322" s="26"/>
      <c r="AQ322" s="26"/>
      <c r="AR322" s="23"/>
      <c r="AS322" s="23"/>
      <c r="AT322" s="23"/>
      <c r="AU322" s="23"/>
      <c r="AV322" s="23"/>
      <c r="AW322" s="23"/>
      <c r="AX322" s="26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6"/>
      <c r="BV322" s="26"/>
      <c r="BW322" s="23"/>
      <c r="BX322" s="23"/>
      <c r="BY322" s="26"/>
      <c r="BZ322" s="26"/>
      <c r="CA322" s="26"/>
      <c r="CB322" s="23"/>
      <c r="CC322" s="26"/>
      <c r="CD322" s="26"/>
      <c r="CE322" s="26"/>
      <c r="CF322" s="23"/>
      <c r="CG322" s="23"/>
      <c r="CH322" s="26"/>
      <c r="CI322" s="26"/>
      <c r="CJ322" s="23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3"/>
      <c r="DK322" s="23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3"/>
      <c r="EX322" s="23"/>
      <c r="EY322" s="26"/>
      <c r="EZ322" s="26"/>
      <c r="FA322" s="26"/>
      <c r="FB322" s="26"/>
      <c r="FC322" s="23"/>
      <c r="FD322" s="23"/>
      <c r="FE322" s="23"/>
      <c r="FF322" s="26"/>
      <c r="FG322" s="26"/>
      <c r="FH322" s="23"/>
      <c r="FI322" s="26"/>
      <c r="FJ322" s="26"/>
      <c r="FK322" s="26"/>
      <c r="FL322" s="23"/>
      <c r="FM322" s="26"/>
      <c r="FN322" s="26"/>
      <c r="FO322" s="26"/>
      <c r="FP322" s="26"/>
      <c r="FQ322" s="26"/>
    </row>
    <row r="323" spans="1:173" ht="12.75">
      <c r="A323" s="23"/>
      <c r="B323" s="23"/>
      <c r="C323" s="23"/>
      <c r="D323" s="23"/>
      <c r="E323" s="34"/>
      <c r="F323" s="26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6"/>
      <c r="AB323" s="26"/>
      <c r="AC323" s="23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3"/>
      <c r="AP323" s="26"/>
      <c r="AQ323" s="26"/>
      <c r="AR323" s="23"/>
      <c r="AS323" s="23"/>
      <c r="AT323" s="23"/>
      <c r="AU323" s="23"/>
      <c r="AV323" s="23"/>
      <c r="AW323" s="23"/>
      <c r="AX323" s="26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6"/>
      <c r="BV323" s="26"/>
      <c r="BW323" s="23"/>
      <c r="BX323" s="23"/>
      <c r="BY323" s="26"/>
      <c r="BZ323" s="26"/>
      <c r="CA323" s="26"/>
      <c r="CB323" s="23"/>
      <c r="CC323" s="26"/>
      <c r="CD323" s="26"/>
      <c r="CE323" s="26"/>
      <c r="CF323" s="23"/>
      <c r="CG323" s="23"/>
      <c r="CH323" s="26"/>
      <c r="CI323" s="26"/>
      <c r="CJ323" s="23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3"/>
      <c r="DK323" s="23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3"/>
      <c r="EX323" s="23"/>
      <c r="EY323" s="26"/>
      <c r="EZ323" s="26"/>
      <c r="FA323" s="26"/>
      <c r="FB323" s="26"/>
      <c r="FC323" s="23"/>
      <c r="FD323" s="23"/>
      <c r="FE323" s="23"/>
      <c r="FF323" s="26"/>
      <c r="FG323" s="26"/>
      <c r="FH323" s="23"/>
      <c r="FI323" s="26"/>
      <c r="FJ323" s="26"/>
      <c r="FK323" s="26"/>
      <c r="FL323" s="23"/>
      <c r="FM323" s="26"/>
      <c r="FN323" s="26"/>
      <c r="FO323" s="26"/>
      <c r="FP323" s="26"/>
      <c r="FQ323" s="26"/>
    </row>
    <row r="324" spans="1:173" ht="12.75">
      <c r="A324" s="23"/>
      <c r="B324" s="23"/>
      <c r="C324" s="23"/>
      <c r="D324" s="23"/>
      <c r="E324" s="34"/>
      <c r="F324" s="26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6"/>
      <c r="AB324" s="26"/>
      <c r="AC324" s="23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3"/>
      <c r="AP324" s="26"/>
      <c r="AQ324" s="26"/>
      <c r="AR324" s="23"/>
      <c r="AS324" s="23"/>
      <c r="AT324" s="23"/>
      <c r="AU324" s="23"/>
      <c r="AV324" s="23"/>
      <c r="AW324" s="23"/>
      <c r="AX324" s="26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6"/>
      <c r="BV324" s="26"/>
      <c r="BW324" s="23"/>
      <c r="BX324" s="23"/>
      <c r="BY324" s="26"/>
      <c r="BZ324" s="26"/>
      <c r="CA324" s="26"/>
      <c r="CB324" s="23"/>
      <c r="CC324" s="26"/>
      <c r="CD324" s="26"/>
      <c r="CE324" s="26"/>
      <c r="CF324" s="23"/>
      <c r="CG324" s="23"/>
      <c r="CH324" s="26"/>
      <c r="CI324" s="26"/>
      <c r="CJ324" s="23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3"/>
      <c r="DK324" s="23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3"/>
      <c r="EX324" s="23"/>
      <c r="EY324" s="26"/>
      <c r="EZ324" s="26"/>
      <c r="FA324" s="26"/>
      <c r="FB324" s="26"/>
      <c r="FC324" s="23"/>
      <c r="FD324" s="23"/>
      <c r="FE324" s="23"/>
      <c r="FF324" s="26"/>
      <c r="FG324" s="26"/>
      <c r="FH324" s="23"/>
      <c r="FI324" s="26"/>
      <c r="FJ324" s="26"/>
      <c r="FK324" s="26"/>
      <c r="FL324" s="23"/>
      <c r="FM324" s="26"/>
      <c r="FN324" s="26"/>
      <c r="FO324" s="26"/>
      <c r="FP324" s="26"/>
      <c r="FQ324" s="26"/>
    </row>
    <row r="325" spans="1:173" ht="12.75">
      <c r="A325" s="23"/>
      <c r="B325" s="23"/>
      <c r="C325" s="23"/>
      <c r="D325" s="23"/>
      <c r="E325" s="34"/>
      <c r="F325" s="26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6"/>
      <c r="AB325" s="26"/>
      <c r="AC325" s="23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3"/>
      <c r="AP325" s="26"/>
      <c r="AQ325" s="26"/>
      <c r="AR325" s="23"/>
      <c r="AS325" s="23"/>
      <c r="AT325" s="23"/>
      <c r="AU325" s="23"/>
      <c r="AV325" s="23"/>
      <c r="AW325" s="23"/>
      <c r="AX325" s="26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6"/>
      <c r="BV325" s="26"/>
      <c r="BW325" s="23"/>
      <c r="BX325" s="23"/>
      <c r="BY325" s="26"/>
      <c r="BZ325" s="26"/>
      <c r="CA325" s="26"/>
      <c r="CB325" s="23"/>
      <c r="CC325" s="26"/>
      <c r="CD325" s="26"/>
      <c r="CE325" s="26"/>
      <c r="CF325" s="23"/>
      <c r="CG325" s="23"/>
      <c r="CH325" s="26"/>
      <c r="CI325" s="26"/>
      <c r="CJ325" s="23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3"/>
      <c r="DK325" s="23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3"/>
      <c r="EX325" s="23"/>
      <c r="EY325" s="26"/>
      <c r="EZ325" s="26"/>
      <c r="FA325" s="26"/>
      <c r="FB325" s="26"/>
      <c r="FC325" s="23"/>
      <c r="FD325" s="23"/>
      <c r="FE325" s="23"/>
      <c r="FF325" s="26"/>
      <c r="FG325" s="26"/>
      <c r="FH325" s="23"/>
      <c r="FI325" s="26"/>
      <c r="FJ325" s="26"/>
      <c r="FK325" s="26"/>
      <c r="FL325" s="23"/>
      <c r="FM325" s="26"/>
      <c r="FN325" s="26"/>
      <c r="FO325" s="26"/>
      <c r="FP325" s="26"/>
      <c r="FQ325" s="26"/>
    </row>
    <row r="326" spans="1:173" ht="12.75">
      <c r="A326" s="23"/>
      <c r="B326" s="23"/>
      <c r="C326" s="23"/>
      <c r="D326" s="23"/>
      <c r="E326" s="34"/>
      <c r="F326" s="26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6"/>
      <c r="AB326" s="26"/>
      <c r="AC326" s="23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3"/>
      <c r="AP326" s="26"/>
      <c r="AQ326" s="26"/>
      <c r="AR326" s="23"/>
      <c r="AS326" s="23"/>
      <c r="AT326" s="23"/>
      <c r="AU326" s="23"/>
      <c r="AV326" s="23"/>
      <c r="AW326" s="23"/>
      <c r="AX326" s="26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6"/>
      <c r="BV326" s="26"/>
      <c r="BW326" s="23"/>
      <c r="BX326" s="23"/>
      <c r="BY326" s="26"/>
      <c r="BZ326" s="26"/>
      <c r="CA326" s="26"/>
      <c r="CB326" s="23"/>
      <c r="CC326" s="26"/>
      <c r="CD326" s="26"/>
      <c r="CE326" s="26"/>
      <c r="CF326" s="23"/>
      <c r="CG326" s="23"/>
      <c r="CH326" s="26"/>
      <c r="CI326" s="26"/>
      <c r="CJ326" s="23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3"/>
      <c r="DK326" s="23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3"/>
      <c r="EX326" s="23"/>
      <c r="EY326" s="26"/>
      <c r="EZ326" s="26"/>
      <c r="FA326" s="26"/>
      <c r="FB326" s="26"/>
      <c r="FC326" s="23"/>
      <c r="FD326" s="23"/>
      <c r="FE326" s="23"/>
      <c r="FF326" s="26"/>
      <c r="FG326" s="26"/>
      <c r="FH326" s="23"/>
      <c r="FI326" s="26"/>
      <c r="FJ326" s="26"/>
      <c r="FK326" s="26"/>
      <c r="FL326" s="23"/>
      <c r="FM326" s="26"/>
      <c r="FN326" s="26"/>
      <c r="FO326" s="26"/>
      <c r="FP326" s="26"/>
      <c r="FQ326" s="26"/>
    </row>
    <row r="327" spans="1:173" ht="12.75">
      <c r="A327" s="23"/>
      <c r="B327" s="23"/>
      <c r="C327" s="23"/>
      <c r="D327" s="23"/>
      <c r="E327" s="34"/>
      <c r="F327" s="26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6"/>
      <c r="AB327" s="26"/>
      <c r="AC327" s="23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3"/>
      <c r="AP327" s="26"/>
      <c r="AQ327" s="26"/>
      <c r="AR327" s="23"/>
      <c r="AS327" s="23"/>
      <c r="AT327" s="23"/>
      <c r="AU327" s="23"/>
      <c r="AV327" s="23"/>
      <c r="AW327" s="23"/>
      <c r="AX327" s="26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6"/>
      <c r="BV327" s="26"/>
      <c r="BW327" s="23"/>
      <c r="BX327" s="23"/>
      <c r="BY327" s="26"/>
      <c r="BZ327" s="26"/>
      <c r="CA327" s="26"/>
      <c r="CB327" s="23"/>
      <c r="CC327" s="26"/>
      <c r="CD327" s="26"/>
      <c r="CE327" s="26"/>
      <c r="CF327" s="23"/>
      <c r="CG327" s="23"/>
      <c r="CH327" s="26"/>
      <c r="CI327" s="26"/>
      <c r="CJ327" s="23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3"/>
      <c r="DK327" s="23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3"/>
      <c r="EX327" s="23"/>
      <c r="EY327" s="26"/>
      <c r="EZ327" s="26"/>
      <c r="FA327" s="26"/>
      <c r="FB327" s="26"/>
      <c r="FC327" s="23"/>
      <c r="FD327" s="23"/>
      <c r="FE327" s="23"/>
      <c r="FF327" s="26"/>
      <c r="FG327" s="26"/>
      <c r="FH327" s="23"/>
      <c r="FI327" s="26"/>
      <c r="FJ327" s="26"/>
      <c r="FK327" s="26"/>
      <c r="FL327" s="23"/>
      <c r="FM327" s="26"/>
      <c r="FN327" s="26"/>
      <c r="FO327" s="26"/>
      <c r="FP327" s="26"/>
      <c r="FQ327" s="26"/>
    </row>
    <row r="328" spans="1:173" ht="12.75">
      <c r="A328" s="23"/>
      <c r="B328" s="23"/>
      <c r="C328" s="23"/>
      <c r="D328" s="23"/>
      <c r="E328" s="34"/>
      <c r="F328" s="26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6"/>
      <c r="AB328" s="26"/>
      <c r="AC328" s="23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3"/>
      <c r="AP328" s="26"/>
      <c r="AQ328" s="26"/>
      <c r="AR328" s="23"/>
      <c r="AS328" s="23"/>
      <c r="AT328" s="23"/>
      <c r="AU328" s="23"/>
      <c r="AV328" s="23"/>
      <c r="AW328" s="23"/>
      <c r="AX328" s="26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6"/>
      <c r="BV328" s="26"/>
      <c r="BW328" s="23"/>
      <c r="BX328" s="23"/>
      <c r="BY328" s="26"/>
      <c r="BZ328" s="26"/>
      <c r="CA328" s="26"/>
      <c r="CB328" s="23"/>
      <c r="CC328" s="26"/>
      <c r="CD328" s="26"/>
      <c r="CE328" s="26"/>
      <c r="CF328" s="23"/>
      <c r="CG328" s="23"/>
      <c r="CH328" s="26"/>
      <c r="CI328" s="26"/>
      <c r="CJ328" s="23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3"/>
      <c r="DK328" s="23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3"/>
      <c r="EX328" s="23"/>
      <c r="EY328" s="26"/>
      <c r="EZ328" s="26"/>
      <c r="FA328" s="26"/>
      <c r="FB328" s="26"/>
      <c r="FC328" s="23"/>
      <c r="FD328" s="23"/>
      <c r="FE328" s="23"/>
      <c r="FF328" s="26"/>
      <c r="FG328" s="26"/>
      <c r="FH328" s="23"/>
      <c r="FI328" s="26"/>
      <c r="FJ328" s="26"/>
      <c r="FK328" s="26"/>
      <c r="FL328" s="23"/>
      <c r="FM328" s="26"/>
      <c r="FN328" s="26"/>
      <c r="FO328" s="26"/>
      <c r="FP328" s="26"/>
      <c r="FQ328" s="26"/>
    </row>
    <row r="329" spans="1:173" ht="12.75">
      <c r="A329" s="23"/>
      <c r="B329" s="23"/>
      <c r="C329" s="23"/>
      <c r="D329" s="23"/>
      <c r="E329" s="34"/>
      <c r="F329" s="26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6"/>
      <c r="AB329" s="26"/>
      <c r="AC329" s="23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3"/>
      <c r="AP329" s="26"/>
      <c r="AQ329" s="26"/>
      <c r="AR329" s="23"/>
      <c r="AS329" s="23"/>
      <c r="AT329" s="23"/>
      <c r="AU329" s="23"/>
      <c r="AV329" s="23"/>
      <c r="AW329" s="23"/>
      <c r="AX329" s="26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6"/>
      <c r="BV329" s="26"/>
      <c r="BW329" s="23"/>
      <c r="BX329" s="23"/>
      <c r="BY329" s="26"/>
      <c r="BZ329" s="26"/>
      <c r="CA329" s="26"/>
      <c r="CB329" s="23"/>
      <c r="CC329" s="26"/>
      <c r="CD329" s="26"/>
      <c r="CE329" s="26"/>
      <c r="CF329" s="23"/>
      <c r="CG329" s="23"/>
      <c r="CH329" s="26"/>
      <c r="CI329" s="26"/>
      <c r="CJ329" s="23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3"/>
      <c r="DK329" s="23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3"/>
      <c r="EX329" s="23"/>
      <c r="EY329" s="26"/>
      <c r="EZ329" s="26"/>
      <c r="FA329" s="26"/>
      <c r="FB329" s="26"/>
      <c r="FC329" s="23"/>
      <c r="FD329" s="23"/>
      <c r="FE329" s="23"/>
      <c r="FF329" s="26"/>
      <c r="FG329" s="26"/>
      <c r="FH329" s="23"/>
      <c r="FI329" s="26"/>
      <c r="FJ329" s="26"/>
      <c r="FK329" s="26"/>
      <c r="FL329" s="23"/>
      <c r="FM329" s="26"/>
      <c r="FN329" s="26"/>
      <c r="FO329" s="26"/>
      <c r="FP329" s="26"/>
      <c r="FQ329" s="26"/>
    </row>
    <row r="330" spans="1:173" ht="12.75">
      <c r="A330" s="23"/>
      <c r="B330" s="23"/>
      <c r="C330" s="23"/>
      <c r="D330" s="23"/>
      <c r="E330" s="34"/>
      <c r="F330" s="26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6"/>
      <c r="AB330" s="26"/>
      <c r="AC330" s="23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3"/>
      <c r="AP330" s="26"/>
      <c r="AQ330" s="26"/>
      <c r="AR330" s="23"/>
      <c r="AS330" s="23"/>
      <c r="AT330" s="23"/>
      <c r="AU330" s="23"/>
      <c r="AV330" s="23"/>
      <c r="AW330" s="23"/>
      <c r="AX330" s="26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6"/>
      <c r="BV330" s="26"/>
      <c r="BW330" s="23"/>
      <c r="BX330" s="23"/>
      <c r="BY330" s="26"/>
      <c r="BZ330" s="26"/>
      <c r="CA330" s="26"/>
      <c r="CB330" s="23"/>
      <c r="CC330" s="26"/>
      <c r="CD330" s="26"/>
      <c r="CE330" s="26"/>
      <c r="CF330" s="23"/>
      <c r="CG330" s="23"/>
      <c r="CH330" s="26"/>
      <c r="CI330" s="26"/>
      <c r="CJ330" s="23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3"/>
      <c r="DK330" s="23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3"/>
      <c r="EX330" s="23"/>
      <c r="EY330" s="26"/>
      <c r="EZ330" s="26"/>
      <c r="FA330" s="26"/>
      <c r="FB330" s="26"/>
      <c r="FC330" s="23"/>
      <c r="FD330" s="23"/>
      <c r="FE330" s="23"/>
      <c r="FF330" s="26"/>
      <c r="FG330" s="26"/>
      <c r="FH330" s="23"/>
      <c r="FI330" s="26"/>
      <c r="FJ330" s="26"/>
      <c r="FK330" s="26"/>
      <c r="FL330" s="23"/>
      <c r="FM330" s="26"/>
      <c r="FN330" s="26"/>
      <c r="FO330" s="26"/>
      <c r="FP330" s="26"/>
      <c r="FQ330" s="26"/>
    </row>
    <row r="331" spans="1:173" ht="12.75">
      <c r="A331" s="23"/>
      <c r="B331" s="23"/>
      <c r="C331" s="23"/>
      <c r="D331" s="23"/>
      <c r="E331" s="34"/>
      <c r="F331" s="26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6"/>
      <c r="AB331" s="26"/>
      <c r="AC331" s="23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3"/>
      <c r="AP331" s="26"/>
      <c r="AQ331" s="26"/>
      <c r="AR331" s="23"/>
      <c r="AS331" s="23"/>
      <c r="AT331" s="23"/>
      <c r="AU331" s="23"/>
      <c r="AV331" s="23"/>
      <c r="AW331" s="23"/>
      <c r="AX331" s="26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6"/>
      <c r="BV331" s="26"/>
      <c r="BW331" s="23"/>
      <c r="BX331" s="23"/>
      <c r="BY331" s="26"/>
      <c r="BZ331" s="26"/>
      <c r="CA331" s="26"/>
      <c r="CB331" s="23"/>
      <c r="CC331" s="26"/>
      <c r="CD331" s="26"/>
      <c r="CE331" s="26"/>
      <c r="CF331" s="23"/>
      <c r="CG331" s="23"/>
      <c r="CH331" s="26"/>
      <c r="CI331" s="26"/>
      <c r="CJ331" s="23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3"/>
      <c r="DK331" s="23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3"/>
      <c r="EX331" s="23"/>
      <c r="EY331" s="26"/>
      <c r="EZ331" s="26"/>
      <c r="FA331" s="26"/>
      <c r="FB331" s="26"/>
      <c r="FC331" s="23"/>
      <c r="FD331" s="23"/>
      <c r="FE331" s="23"/>
      <c r="FF331" s="26"/>
      <c r="FG331" s="26"/>
      <c r="FH331" s="23"/>
      <c r="FI331" s="26"/>
      <c r="FJ331" s="26"/>
      <c r="FK331" s="26"/>
      <c r="FL331" s="23"/>
      <c r="FM331" s="26"/>
      <c r="FN331" s="26"/>
      <c r="FO331" s="26"/>
      <c r="FP331" s="26"/>
      <c r="FQ331" s="26"/>
    </row>
    <row r="332" spans="1:173" ht="12.75">
      <c r="A332" s="23"/>
      <c r="B332" s="23"/>
      <c r="C332" s="23"/>
      <c r="D332" s="23"/>
      <c r="E332" s="34"/>
      <c r="F332" s="26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6"/>
      <c r="AB332" s="26"/>
      <c r="AC332" s="23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3"/>
      <c r="AP332" s="26"/>
      <c r="AQ332" s="26"/>
      <c r="AR332" s="23"/>
      <c r="AS332" s="23"/>
      <c r="AT332" s="23"/>
      <c r="AU332" s="23"/>
      <c r="AV332" s="23"/>
      <c r="AW332" s="23"/>
      <c r="AX332" s="26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6"/>
      <c r="BV332" s="26"/>
      <c r="BW332" s="23"/>
      <c r="BX332" s="23"/>
      <c r="BY332" s="26"/>
      <c r="BZ332" s="26"/>
      <c r="CA332" s="26"/>
      <c r="CB332" s="23"/>
      <c r="CC332" s="26"/>
      <c r="CD332" s="26"/>
      <c r="CE332" s="26"/>
      <c r="CF332" s="23"/>
      <c r="CG332" s="23"/>
      <c r="CH332" s="26"/>
      <c r="CI332" s="26"/>
      <c r="CJ332" s="23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3"/>
      <c r="DK332" s="23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3"/>
      <c r="EX332" s="23"/>
      <c r="EY332" s="26"/>
      <c r="EZ332" s="26"/>
      <c r="FA332" s="26"/>
      <c r="FB332" s="26"/>
      <c r="FC332" s="23"/>
      <c r="FD332" s="23"/>
      <c r="FE332" s="23"/>
      <c r="FF332" s="26"/>
      <c r="FG332" s="26"/>
      <c r="FH332" s="23"/>
      <c r="FI332" s="26"/>
      <c r="FJ332" s="26"/>
      <c r="FK332" s="26"/>
      <c r="FL332" s="23"/>
      <c r="FM332" s="26"/>
      <c r="FN332" s="26"/>
      <c r="FO332" s="26"/>
      <c r="FP332" s="26"/>
      <c r="FQ332" s="26"/>
    </row>
    <row r="333" spans="1:173" ht="12.75">
      <c r="A333" s="23"/>
      <c r="B333" s="23"/>
      <c r="C333" s="23"/>
      <c r="D333" s="23"/>
      <c r="E333" s="34"/>
      <c r="F333" s="26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6"/>
      <c r="AB333" s="26"/>
      <c r="AC333" s="23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3"/>
      <c r="AP333" s="26"/>
      <c r="AQ333" s="26"/>
      <c r="AR333" s="23"/>
      <c r="AS333" s="23"/>
      <c r="AT333" s="23"/>
      <c r="AU333" s="23"/>
      <c r="AV333" s="23"/>
      <c r="AW333" s="23"/>
      <c r="AX333" s="26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6"/>
      <c r="BV333" s="26"/>
      <c r="BW333" s="23"/>
      <c r="BX333" s="23"/>
      <c r="BY333" s="26"/>
      <c r="BZ333" s="26"/>
      <c r="CA333" s="26"/>
      <c r="CB333" s="23"/>
      <c r="CC333" s="26"/>
      <c r="CD333" s="26"/>
      <c r="CE333" s="26"/>
      <c r="CF333" s="23"/>
      <c r="CG333" s="23"/>
      <c r="CH333" s="26"/>
      <c r="CI333" s="26"/>
      <c r="CJ333" s="23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3"/>
      <c r="DK333" s="23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3"/>
      <c r="EX333" s="23"/>
      <c r="EY333" s="26"/>
      <c r="EZ333" s="26"/>
      <c r="FA333" s="26"/>
      <c r="FB333" s="26"/>
      <c r="FC333" s="23"/>
      <c r="FD333" s="23"/>
      <c r="FE333" s="23"/>
      <c r="FF333" s="26"/>
      <c r="FG333" s="26"/>
      <c r="FH333" s="23"/>
      <c r="FI333" s="26"/>
      <c r="FJ333" s="26"/>
      <c r="FK333" s="26"/>
      <c r="FL333" s="23"/>
      <c r="FM333" s="26"/>
      <c r="FN333" s="26"/>
      <c r="FO333" s="26"/>
      <c r="FP333" s="26"/>
      <c r="FQ333" s="26"/>
    </row>
    <row r="334" spans="1:173" ht="12.75">
      <c r="A334" s="23"/>
      <c r="B334" s="23"/>
      <c r="C334" s="23"/>
      <c r="D334" s="23"/>
      <c r="E334" s="34"/>
      <c r="F334" s="26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6"/>
      <c r="AB334" s="26"/>
      <c r="AC334" s="23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3"/>
      <c r="AP334" s="26"/>
      <c r="AQ334" s="26"/>
      <c r="AR334" s="23"/>
      <c r="AS334" s="23"/>
      <c r="AT334" s="23"/>
      <c r="AU334" s="23"/>
      <c r="AV334" s="23"/>
      <c r="AW334" s="23"/>
      <c r="AX334" s="26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6"/>
      <c r="BV334" s="26"/>
      <c r="BW334" s="23"/>
      <c r="BX334" s="23"/>
      <c r="BY334" s="26"/>
      <c r="BZ334" s="26"/>
      <c r="CA334" s="26"/>
      <c r="CB334" s="23"/>
      <c r="CC334" s="26"/>
      <c r="CD334" s="26"/>
      <c r="CE334" s="26"/>
      <c r="CF334" s="23"/>
      <c r="CG334" s="23"/>
      <c r="CH334" s="26"/>
      <c r="CI334" s="26"/>
      <c r="CJ334" s="23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3"/>
      <c r="DK334" s="23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3"/>
      <c r="EX334" s="23"/>
      <c r="EY334" s="26"/>
      <c r="EZ334" s="26"/>
      <c r="FA334" s="26"/>
      <c r="FB334" s="26"/>
      <c r="FC334" s="23"/>
      <c r="FD334" s="23"/>
      <c r="FE334" s="23"/>
      <c r="FF334" s="26"/>
      <c r="FG334" s="26"/>
      <c r="FH334" s="23"/>
      <c r="FI334" s="26"/>
      <c r="FJ334" s="26"/>
      <c r="FK334" s="26"/>
      <c r="FL334" s="23"/>
      <c r="FM334" s="26"/>
      <c r="FN334" s="26"/>
      <c r="FO334" s="26"/>
      <c r="FP334" s="26"/>
      <c r="FQ334" s="26"/>
    </row>
    <row r="335" spans="1:173" ht="12.75">
      <c r="A335" s="23"/>
      <c r="B335" s="23"/>
      <c r="C335" s="23"/>
      <c r="D335" s="23"/>
      <c r="E335" s="34"/>
      <c r="F335" s="26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6"/>
      <c r="AB335" s="26"/>
      <c r="AC335" s="23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3"/>
      <c r="AP335" s="26"/>
      <c r="AQ335" s="26"/>
      <c r="AR335" s="23"/>
      <c r="AS335" s="23"/>
      <c r="AT335" s="23"/>
      <c r="AU335" s="23"/>
      <c r="AV335" s="23"/>
      <c r="AW335" s="23"/>
      <c r="AX335" s="26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6"/>
      <c r="BV335" s="26"/>
      <c r="BW335" s="23"/>
      <c r="BX335" s="23"/>
      <c r="BY335" s="26"/>
      <c r="BZ335" s="26"/>
      <c r="CA335" s="26"/>
      <c r="CB335" s="23"/>
      <c r="CC335" s="26"/>
      <c r="CD335" s="26"/>
      <c r="CE335" s="26"/>
      <c r="CF335" s="23"/>
      <c r="CG335" s="23"/>
      <c r="CH335" s="26"/>
      <c r="CI335" s="26"/>
      <c r="CJ335" s="23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3"/>
      <c r="DK335" s="23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3"/>
      <c r="EX335" s="23"/>
      <c r="EY335" s="26"/>
      <c r="EZ335" s="26"/>
      <c r="FA335" s="26"/>
      <c r="FB335" s="26"/>
      <c r="FC335" s="23"/>
      <c r="FD335" s="23"/>
      <c r="FE335" s="23"/>
      <c r="FF335" s="26"/>
      <c r="FG335" s="26"/>
      <c r="FH335" s="23"/>
      <c r="FI335" s="26"/>
      <c r="FJ335" s="26"/>
      <c r="FK335" s="26"/>
      <c r="FL335" s="23"/>
      <c r="FM335" s="26"/>
      <c r="FN335" s="26"/>
      <c r="FO335" s="26"/>
      <c r="FP335" s="26"/>
      <c r="FQ335" s="26"/>
    </row>
    <row r="336" spans="1:173" ht="12.75">
      <c r="A336" s="23"/>
      <c r="B336" s="23"/>
      <c r="C336" s="23"/>
      <c r="D336" s="23"/>
      <c r="E336" s="34"/>
      <c r="F336" s="26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6"/>
      <c r="AB336" s="26"/>
      <c r="AC336" s="23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3"/>
      <c r="AP336" s="26"/>
      <c r="AQ336" s="26"/>
      <c r="AR336" s="23"/>
      <c r="AS336" s="23"/>
      <c r="AT336" s="23"/>
      <c r="AU336" s="23"/>
      <c r="AV336" s="23"/>
      <c r="AW336" s="23"/>
      <c r="AX336" s="26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6"/>
      <c r="BV336" s="26"/>
      <c r="BW336" s="23"/>
      <c r="BX336" s="23"/>
      <c r="BY336" s="26"/>
      <c r="BZ336" s="26"/>
      <c r="CA336" s="26"/>
      <c r="CB336" s="23"/>
      <c r="CC336" s="26"/>
      <c r="CD336" s="26"/>
      <c r="CE336" s="26"/>
      <c r="CF336" s="23"/>
      <c r="CG336" s="23"/>
      <c r="CH336" s="26"/>
      <c r="CI336" s="26"/>
      <c r="CJ336" s="23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3"/>
      <c r="DK336" s="23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3"/>
      <c r="EX336" s="23"/>
      <c r="EY336" s="26"/>
      <c r="EZ336" s="26"/>
      <c r="FA336" s="26"/>
      <c r="FB336" s="26"/>
      <c r="FC336" s="23"/>
      <c r="FD336" s="23"/>
      <c r="FE336" s="23"/>
      <c r="FF336" s="26"/>
      <c r="FG336" s="26"/>
      <c r="FH336" s="23"/>
      <c r="FI336" s="26"/>
      <c r="FJ336" s="26"/>
      <c r="FK336" s="26"/>
      <c r="FL336" s="23"/>
      <c r="FM336" s="26"/>
      <c r="FN336" s="26"/>
      <c r="FO336" s="26"/>
      <c r="FP336" s="26"/>
      <c r="FQ336" s="26"/>
    </row>
    <row r="337" spans="1:173" ht="12.75">
      <c r="A337" s="23"/>
      <c r="B337" s="23"/>
      <c r="C337" s="23"/>
      <c r="D337" s="23"/>
      <c r="E337" s="34"/>
      <c r="F337" s="26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6"/>
      <c r="AB337" s="26"/>
      <c r="AC337" s="23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3"/>
      <c r="AP337" s="26"/>
      <c r="AQ337" s="26"/>
      <c r="AR337" s="23"/>
      <c r="AS337" s="23"/>
      <c r="AT337" s="23"/>
      <c r="AU337" s="23"/>
      <c r="AV337" s="23"/>
      <c r="AW337" s="23"/>
      <c r="AX337" s="26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6"/>
      <c r="BV337" s="26"/>
      <c r="BW337" s="23"/>
      <c r="BX337" s="23"/>
      <c r="BY337" s="26"/>
      <c r="BZ337" s="26"/>
      <c r="CA337" s="26"/>
      <c r="CB337" s="23"/>
      <c r="CC337" s="26"/>
      <c r="CD337" s="26"/>
      <c r="CE337" s="26"/>
      <c r="CF337" s="23"/>
      <c r="CG337" s="23"/>
      <c r="CH337" s="26"/>
      <c r="CI337" s="26"/>
      <c r="CJ337" s="23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3"/>
      <c r="DK337" s="23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3"/>
      <c r="EX337" s="23"/>
      <c r="EY337" s="26"/>
      <c r="EZ337" s="26"/>
      <c r="FA337" s="26"/>
      <c r="FB337" s="26"/>
      <c r="FC337" s="23"/>
      <c r="FD337" s="23"/>
      <c r="FE337" s="23"/>
      <c r="FF337" s="26"/>
      <c r="FG337" s="26"/>
      <c r="FH337" s="23"/>
      <c r="FI337" s="26"/>
      <c r="FJ337" s="26"/>
      <c r="FK337" s="26"/>
      <c r="FL337" s="23"/>
      <c r="FM337" s="26"/>
      <c r="FN337" s="26"/>
      <c r="FO337" s="26"/>
      <c r="FP337" s="26"/>
      <c r="FQ337" s="26"/>
    </row>
    <row r="338" spans="1:173" ht="12.75">
      <c r="A338" s="23"/>
      <c r="B338" s="23"/>
      <c r="C338" s="23"/>
      <c r="D338" s="23"/>
      <c r="E338" s="34"/>
      <c r="F338" s="26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6"/>
      <c r="AB338" s="26"/>
      <c r="AC338" s="23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3"/>
      <c r="AP338" s="26"/>
      <c r="AQ338" s="26"/>
      <c r="AR338" s="23"/>
      <c r="AS338" s="23"/>
      <c r="AT338" s="23"/>
      <c r="AU338" s="23"/>
      <c r="AV338" s="23"/>
      <c r="AW338" s="23"/>
      <c r="AX338" s="26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6"/>
      <c r="BV338" s="26"/>
      <c r="BW338" s="23"/>
      <c r="BX338" s="23"/>
      <c r="BY338" s="26"/>
      <c r="BZ338" s="26"/>
      <c r="CA338" s="26"/>
      <c r="CB338" s="23"/>
      <c r="CC338" s="26"/>
      <c r="CD338" s="26"/>
      <c r="CE338" s="26"/>
      <c r="CF338" s="23"/>
      <c r="CG338" s="23"/>
      <c r="CH338" s="26"/>
      <c r="CI338" s="26"/>
      <c r="CJ338" s="23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3"/>
      <c r="DK338" s="23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3"/>
      <c r="EX338" s="23"/>
      <c r="EY338" s="26"/>
      <c r="EZ338" s="26"/>
      <c r="FA338" s="26"/>
      <c r="FB338" s="26"/>
      <c r="FC338" s="23"/>
      <c r="FD338" s="23"/>
      <c r="FE338" s="23"/>
      <c r="FF338" s="26"/>
      <c r="FG338" s="26"/>
      <c r="FH338" s="23"/>
      <c r="FI338" s="26"/>
      <c r="FJ338" s="26"/>
      <c r="FK338" s="26"/>
      <c r="FL338" s="23"/>
      <c r="FM338" s="26"/>
      <c r="FN338" s="26"/>
      <c r="FO338" s="26"/>
      <c r="FP338" s="26"/>
      <c r="FQ338" s="26"/>
    </row>
    <row r="339" spans="1:173" ht="12.75">
      <c r="A339" s="23"/>
      <c r="B339" s="23"/>
      <c r="C339" s="23"/>
      <c r="D339" s="23"/>
      <c r="E339" s="34"/>
      <c r="F339" s="26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6"/>
      <c r="AB339" s="26"/>
      <c r="AC339" s="23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3"/>
      <c r="AP339" s="26"/>
      <c r="AQ339" s="26"/>
      <c r="AR339" s="23"/>
      <c r="AS339" s="23"/>
      <c r="AT339" s="23"/>
      <c r="AU339" s="23"/>
      <c r="AV339" s="23"/>
      <c r="AW339" s="23"/>
      <c r="AX339" s="26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6"/>
      <c r="BV339" s="26"/>
      <c r="BW339" s="23"/>
      <c r="BX339" s="23"/>
      <c r="BY339" s="26"/>
      <c r="BZ339" s="26"/>
      <c r="CA339" s="26"/>
      <c r="CB339" s="23"/>
      <c r="CC339" s="26"/>
      <c r="CD339" s="26"/>
      <c r="CE339" s="26"/>
      <c r="CF339" s="23"/>
      <c r="CG339" s="23"/>
      <c r="CH339" s="26"/>
      <c r="CI339" s="26"/>
      <c r="CJ339" s="23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3"/>
      <c r="DK339" s="23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3"/>
      <c r="EX339" s="23"/>
      <c r="EY339" s="26"/>
      <c r="EZ339" s="26"/>
      <c r="FA339" s="26"/>
      <c r="FB339" s="26"/>
      <c r="FC339" s="23"/>
      <c r="FD339" s="23"/>
      <c r="FE339" s="23"/>
      <c r="FF339" s="26"/>
      <c r="FG339" s="26"/>
      <c r="FH339" s="23"/>
      <c r="FI339" s="26"/>
      <c r="FJ339" s="26"/>
      <c r="FK339" s="26"/>
      <c r="FL339" s="23"/>
      <c r="FM339" s="26"/>
      <c r="FN339" s="26"/>
      <c r="FO339" s="26"/>
      <c r="FP339" s="26"/>
      <c r="FQ339" s="26"/>
    </row>
    <row r="340" spans="1:173" ht="12.75">
      <c r="A340" s="23"/>
      <c r="B340" s="23"/>
      <c r="C340" s="23"/>
      <c r="D340" s="23"/>
      <c r="E340" s="34"/>
      <c r="F340" s="26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6"/>
      <c r="AB340" s="26"/>
      <c r="AC340" s="23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3"/>
      <c r="AP340" s="26"/>
      <c r="AQ340" s="26"/>
      <c r="AR340" s="23"/>
      <c r="AS340" s="23"/>
      <c r="AT340" s="23"/>
      <c r="AU340" s="23"/>
      <c r="AV340" s="23"/>
      <c r="AW340" s="23"/>
      <c r="AX340" s="26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6"/>
      <c r="BV340" s="26"/>
      <c r="BW340" s="23"/>
      <c r="BX340" s="23"/>
      <c r="BY340" s="26"/>
      <c r="BZ340" s="26"/>
      <c r="CA340" s="26"/>
      <c r="CB340" s="23"/>
      <c r="CC340" s="26"/>
      <c r="CD340" s="26"/>
      <c r="CE340" s="26"/>
      <c r="CF340" s="23"/>
      <c r="CG340" s="23"/>
      <c r="CH340" s="26"/>
      <c r="CI340" s="26"/>
      <c r="CJ340" s="23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3"/>
      <c r="DK340" s="23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3"/>
      <c r="EX340" s="23"/>
      <c r="EY340" s="26"/>
      <c r="EZ340" s="26"/>
      <c r="FA340" s="26"/>
      <c r="FB340" s="26"/>
      <c r="FC340" s="23"/>
      <c r="FD340" s="23"/>
      <c r="FE340" s="23"/>
      <c r="FF340" s="26"/>
      <c r="FG340" s="26"/>
      <c r="FH340" s="23"/>
      <c r="FI340" s="26"/>
      <c r="FJ340" s="26"/>
      <c r="FK340" s="26"/>
      <c r="FL340" s="23"/>
      <c r="FM340" s="26"/>
      <c r="FN340" s="26"/>
      <c r="FO340" s="26"/>
      <c r="FP340" s="26"/>
      <c r="FQ340" s="26"/>
    </row>
    <row r="341" spans="1:173" ht="12.75">
      <c r="A341" s="23"/>
      <c r="B341" s="23"/>
      <c r="C341" s="23"/>
      <c r="D341" s="23"/>
      <c r="E341" s="34"/>
      <c r="F341" s="26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6"/>
      <c r="AB341" s="26"/>
      <c r="AC341" s="23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3"/>
      <c r="AP341" s="26"/>
      <c r="AQ341" s="26"/>
      <c r="AR341" s="23"/>
      <c r="AS341" s="23"/>
      <c r="AT341" s="23"/>
      <c r="AU341" s="23"/>
      <c r="AV341" s="23"/>
      <c r="AW341" s="23"/>
      <c r="AX341" s="26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6"/>
      <c r="BV341" s="26"/>
      <c r="BW341" s="23"/>
      <c r="BX341" s="23"/>
      <c r="BY341" s="26"/>
      <c r="BZ341" s="26"/>
      <c r="CA341" s="26"/>
      <c r="CB341" s="23"/>
      <c r="CC341" s="26"/>
      <c r="CD341" s="26"/>
      <c r="CE341" s="26"/>
      <c r="CF341" s="23"/>
      <c r="CG341" s="23"/>
      <c r="CH341" s="26"/>
      <c r="CI341" s="26"/>
      <c r="CJ341" s="23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3"/>
      <c r="DK341" s="23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3"/>
      <c r="EX341" s="23"/>
      <c r="EY341" s="26"/>
      <c r="EZ341" s="26"/>
      <c r="FA341" s="26"/>
      <c r="FB341" s="26"/>
      <c r="FC341" s="23"/>
      <c r="FD341" s="23"/>
      <c r="FE341" s="23"/>
      <c r="FF341" s="26"/>
      <c r="FG341" s="26"/>
      <c r="FH341" s="23"/>
      <c r="FI341" s="26"/>
      <c r="FJ341" s="26"/>
      <c r="FK341" s="26"/>
      <c r="FL341" s="23"/>
      <c r="FM341" s="26"/>
      <c r="FN341" s="26"/>
      <c r="FO341" s="26"/>
      <c r="FP341" s="26"/>
      <c r="FQ341" s="26"/>
    </row>
    <row r="342" spans="1:173" ht="12.75">
      <c r="A342" s="23"/>
      <c r="B342" s="23"/>
      <c r="C342" s="23"/>
      <c r="D342" s="23"/>
      <c r="E342" s="34"/>
      <c r="F342" s="26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6"/>
      <c r="AB342" s="26"/>
      <c r="AC342" s="23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3"/>
      <c r="AP342" s="26"/>
      <c r="AQ342" s="26"/>
      <c r="AR342" s="23"/>
      <c r="AS342" s="23"/>
      <c r="AT342" s="23"/>
      <c r="AU342" s="23"/>
      <c r="AV342" s="23"/>
      <c r="AW342" s="23"/>
      <c r="AX342" s="26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6"/>
      <c r="BV342" s="26"/>
      <c r="BW342" s="23"/>
      <c r="BX342" s="23"/>
      <c r="BY342" s="26"/>
      <c r="BZ342" s="26"/>
      <c r="CA342" s="26"/>
      <c r="CB342" s="23"/>
      <c r="CC342" s="26"/>
      <c r="CD342" s="26"/>
      <c r="CE342" s="26"/>
      <c r="CF342" s="23"/>
      <c r="CG342" s="23"/>
      <c r="CH342" s="26"/>
      <c r="CI342" s="26"/>
      <c r="CJ342" s="23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3"/>
      <c r="DK342" s="23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3"/>
      <c r="EX342" s="23"/>
      <c r="EY342" s="26"/>
      <c r="EZ342" s="26"/>
      <c r="FA342" s="26"/>
      <c r="FB342" s="26"/>
      <c r="FC342" s="23"/>
      <c r="FD342" s="23"/>
      <c r="FE342" s="23"/>
      <c r="FF342" s="26"/>
      <c r="FG342" s="26"/>
      <c r="FH342" s="23"/>
      <c r="FI342" s="26"/>
      <c r="FJ342" s="26"/>
      <c r="FK342" s="26"/>
      <c r="FL342" s="23"/>
      <c r="FM342" s="26"/>
      <c r="FN342" s="26"/>
      <c r="FO342" s="26"/>
      <c r="FP342" s="26"/>
      <c r="FQ342" s="26"/>
    </row>
    <row r="343" spans="1:173" ht="12.75">
      <c r="A343" s="23"/>
      <c r="B343" s="23"/>
      <c r="C343" s="23"/>
      <c r="D343" s="23"/>
      <c r="E343" s="34"/>
      <c r="F343" s="26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6"/>
      <c r="AB343" s="26"/>
      <c r="AC343" s="23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3"/>
      <c r="AP343" s="26"/>
      <c r="AQ343" s="26"/>
      <c r="AR343" s="23"/>
      <c r="AS343" s="23"/>
      <c r="AT343" s="23"/>
      <c r="AU343" s="23"/>
      <c r="AV343" s="23"/>
      <c r="AW343" s="23"/>
      <c r="AX343" s="26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6"/>
      <c r="BV343" s="26"/>
      <c r="BW343" s="23"/>
      <c r="BX343" s="23"/>
      <c r="BY343" s="26"/>
      <c r="BZ343" s="26"/>
      <c r="CA343" s="26"/>
      <c r="CB343" s="23"/>
      <c r="CC343" s="26"/>
      <c r="CD343" s="26"/>
      <c r="CE343" s="26"/>
      <c r="CF343" s="23"/>
      <c r="CG343" s="23"/>
      <c r="CH343" s="26"/>
      <c r="CI343" s="26"/>
      <c r="CJ343" s="23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3"/>
      <c r="DK343" s="23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3"/>
      <c r="EX343" s="23"/>
      <c r="EY343" s="26"/>
      <c r="EZ343" s="26"/>
      <c r="FA343" s="26"/>
      <c r="FB343" s="26"/>
      <c r="FC343" s="23"/>
      <c r="FD343" s="23"/>
      <c r="FE343" s="23"/>
      <c r="FF343" s="26"/>
      <c r="FG343" s="26"/>
      <c r="FH343" s="23"/>
      <c r="FI343" s="26"/>
      <c r="FJ343" s="26"/>
      <c r="FK343" s="26"/>
      <c r="FL343" s="23"/>
      <c r="FM343" s="26"/>
      <c r="FN343" s="26"/>
      <c r="FO343" s="26"/>
      <c r="FP343" s="26"/>
      <c r="FQ343" s="26"/>
    </row>
    <row r="344" spans="1:173" ht="12.75">
      <c r="A344" s="23"/>
      <c r="B344" s="23"/>
      <c r="C344" s="23"/>
      <c r="D344" s="23"/>
      <c r="E344" s="34"/>
      <c r="F344" s="26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6"/>
      <c r="AB344" s="26"/>
      <c r="AC344" s="23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3"/>
      <c r="AP344" s="26"/>
      <c r="AQ344" s="26"/>
      <c r="AR344" s="23"/>
      <c r="AS344" s="23"/>
      <c r="AT344" s="23"/>
      <c r="AU344" s="23"/>
      <c r="AV344" s="23"/>
      <c r="AW344" s="23"/>
      <c r="AX344" s="26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6"/>
      <c r="BV344" s="26"/>
      <c r="BW344" s="23"/>
      <c r="BX344" s="23"/>
      <c r="BY344" s="26"/>
      <c r="BZ344" s="26"/>
      <c r="CA344" s="26"/>
      <c r="CB344" s="23"/>
      <c r="CC344" s="26"/>
      <c r="CD344" s="26"/>
      <c r="CE344" s="26"/>
      <c r="CF344" s="23"/>
      <c r="CG344" s="23"/>
      <c r="CH344" s="26"/>
      <c r="CI344" s="26"/>
      <c r="CJ344" s="23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3"/>
      <c r="DK344" s="23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3"/>
      <c r="EX344" s="23"/>
      <c r="EY344" s="26"/>
      <c r="EZ344" s="26"/>
      <c r="FA344" s="26"/>
      <c r="FB344" s="26"/>
      <c r="FC344" s="23"/>
      <c r="FD344" s="23"/>
      <c r="FE344" s="23"/>
      <c r="FF344" s="26"/>
      <c r="FG344" s="26"/>
      <c r="FH344" s="23"/>
      <c r="FI344" s="26"/>
      <c r="FJ344" s="26"/>
      <c r="FK344" s="26"/>
      <c r="FL344" s="23"/>
      <c r="FM344" s="26"/>
      <c r="FN344" s="26"/>
      <c r="FO344" s="26"/>
      <c r="FP344" s="26"/>
      <c r="FQ344" s="26"/>
    </row>
    <row r="345" spans="1:173" ht="12.75">
      <c r="A345" s="23"/>
      <c r="B345" s="23"/>
      <c r="C345" s="23"/>
      <c r="D345" s="23"/>
      <c r="E345" s="34"/>
      <c r="F345" s="26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6"/>
      <c r="AB345" s="26"/>
      <c r="AC345" s="23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3"/>
      <c r="AP345" s="26"/>
      <c r="AQ345" s="26"/>
      <c r="AR345" s="23"/>
      <c r="AS345" s="23"/>
      <c r="AT345" s="23"/>
      <c r="AU345" s="23"/>
      <c r="AV345" s="23"/>
      <c r="AW345" s="23"/>
      <c r="AX345" s="26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6"/>
      <c r="BV345" s="26"/>
      <c r="BW345" s="23"/>
      <c r="BX345" s="23"/>
      <c r="BY345" s="26"/>
      <c r="BZ345" s="26"/>
      <c r="CA345" s="26"/>
      <c r="CB345" s="23"/>
      <c r="CC345" s="26"/>
      <c r="CD345" s="26"/>
      <c r="CE345" s="26"/>
      <c r="CF345" s="23"/>
      <c r="CG345" s="23"/>
      <c r="CH345" s="26"/>
      <c r="CI345" s="26"/>
      <c r="CJ345" s="23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3"/>
      <c r="DK345" s="23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3"/>
      <c r="EX345" s="23"/>
      <c r="EY345" s="26"/>
      <c r="EZ345" s="26"/>
      <c r="FA345" s="26"/>
      <c r="FB345" s="26"/>
      <c r="FC345" s="23"/>
      <c r="FD345" s="23"/>
      <c r="FE345" s="23"/>
      <c r="FF345" s="26"/>
      <c r="FG345" s="26"/>
      <c r="FH345" s="23"/>
      <c r="FI345" s="26"/>
      <c r="FJ345" s="26"/>
      <c r="FK345" s="26"/>
      <c r="FL345" s="23"/>
      <c r="FM345" s="26"/>
      <c r="FN345" s="26"/>
      <c r="FO345" s="26"/>
      <c r="FP345" s="26"/>
      <c r="FQ345" s="26"/>
    </row>
    <row r="346" spans="1:173" ht="12.75">
      <c r="A346" s="23"/>
      <c r="B346" s="23"/>
      <c r="C346" s="23"/>
      <c r="D346" s="23"/>
      <c r="E346" s="34"/>
      <c r="F346" s="26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6"/>
      <c r="AB346" s="26"/>
      <c r="AC346" s="23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3"/>
      <c r="AP346" s="26"/>
      <c r="AQ346" s="26"/>
      <c r="AR346" s="23"/>
      <c r="AS346" s="23"/>
      <c r="AT346" s="23"/>
      <c r="AU346" s="23"/>
      <c r="AV346" s="23"/>
      <c r="AW346" s="23"/>
      <c r="AX346" s="26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6"/>
      <c r="BV346" s="26"/>
      <c r="BW346" s="23"/>
      <c r="BX346" s="23"/>
      <c r="BY346" s="26"/>
      <c r="BZ346" s="26"/>
      <c r="CA346" s="26"/>
      <c r="CB346" s="23"/>
      <c r="CC346" s="26"/>
      <c r="CD346" s="26"/>
      <c r="CE346" s="26"/>
      <c r="CF346" s="23"/>
      <c r="CG346" s="23"/>
      <c r="CH346" s="26"/>
      <c r="CI346" s="26"/>
      <c r="CJ346" s="23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3"/>
      <c r="DK346" s="23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3"/>
      <c r="EX346" s="23"/>
      <c r="EY346" s="26"/>
      <c r="EZ346" s="26"/>
      <c r="FA346" s="26"/>
      <c r="FB346" s="26"/>
      <c r="FC346" s="23"/>
      <c r="FD346" s="23"/>
      <c r="FE346" s="23"/>
      <c r="FF346" s="26"/>
      <c r="FG346" s="26"/>
      <c r="FH346" s="23"/>
      <c r="FI346" s="26"/>
      <c r="FJ346" s="26"/>
      <c r="FK346" s="26"/>
      <c r="FL346" s="23"/>
      <c r="FM346" s="26"/>
      <c r="FN346" s="26"/>
      <c r="FO346" s="26"/>
      <c r="FP346" s="26"/>
      <c r="FQ346" s="26"/>
    </row>
    <row r="347" spans="1:173" ht="12.75">
      <c r="A347" s="23"/>
      <c r="B347" s="23"/>
      <c r="C347" s="23"/>
      <c r="D347" s="23"/>
      <c r="E347" s="34"/>
      <c r="F347" s="26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6"/>
      <c r="AB347" s="26"/>
      <c r="AC347" s="23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3"/>
      <c r="AP347" s="26"/>
      <c r="AQ347" s="26"/>
      <c r="AR347" s="23"/>
      <c r="AS347" s="23"/>
      <c r="AT347" s="23"/>
      <c r="AU347" s="23"/>
      <c r="AV347" s="23"/>
      <c r="AW347" s="23"/>
      <c r="AX347" s="26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6"/>
      <c r="BV347" s="26"/>
      <c r="BW347" s="23"/>
      <c r="BX347" s="23"/>
      <c r="BY347" s="26"/>
      <c r="BZ347" s="26"/>
      <c r="CA347" s="26"/>
      <c r="CB347" s="23"/>
      <c r="CC347" s="26"/>
      <c r="CD347" s="26"/>
      <c r="CE347" s="26"/>
      <c r="CF347" s="23"/>
      <c r="CG347" s="23"/>
      <c r="CH347" s="26"/>
      <c r="CI347" s="26"/>
      <c r="CJ347" s="23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3"/>
      <c r="DK347" s="23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3"/>
      <c r="EX347" s="23"/>
      <c r="EY347" s="26"/>
      <c r="EZ347" s="26"/>
      <c r="FA347" s="26"/>
      <c r="FB347" s="26"/>
      <c r="FC347" s="23"/>
      <c r="FD347" s="23"/>
      <c r="FE347" s="23"/>
      <c r="FF347" s="26"/>
      <c r="FG347" s="26"/>
      <c r="FH347" s="23"/>
      <c r="FI347" s="26"/>
      <c r="FJ347" s="26"/>
      <c r="FK347" s="26"/>
      <c r="FL347" s="23"/>
      <c r="FM347" s="26"/>
      <c r="FN347" s="26"/>
      <c r="FO347" s="26"/>
      <c r="FP347" s="26"/>
      <c r="FQ347" s="26"/>
    </row>
    <row r="348" spans="1:173" ht="12.75">
      <c r="A348" s="23"/>
      <c r="B348" s="23"/>
      <c r="C348" s="23"/>
      <c r="D348" s="23"/>
      <c r="E348" s="34"/>
      <c r="F348" s="26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6"/>
      <c r="AB348" s="26"/>
      <c r="AC348" s="23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3"/>
      <c r="AP348" s="26"/>
      <c r="AQ348" s="26"/>
      <c r="AR348" s="23"/>
      <c r="AS348" s="23"/>
      <c r="AT348" s="23"/>
      <c r="AU348" s="23"/>
      <c r="AV348" s="23"/>
      <c r="AW348" s="23"/>
      <c r="AX348" s="26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6"/>
      <c r="BV348" s="26"/>
      <c r="BW348" s="23"/>
      <c r="BX348" s="23"/>
      <c r="BY348" s="26"/>
      <c r="BZ348" s="26"/>
      <c r="CA348" s="26"/>
      <c r="CB348" s="23"/>
      <c r="CC348" s="26"/>
      <c r="CD348" s="26"/>
      <c r="CE348" s="26"/>
      <c r="CF348" s="23"/>
      <c r="CG348" s="23"/>
      <c r="CH348" s="26"/>
      <c r="CI348" s="26"/>
      <c r="CJ348" s="23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3"/>
      <c r="DK348" s="23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3"/>
      <c r="EX348" s="23"/>
      <c r="EY348" s="26"/>
      <c r="EZ348" s="26"/>
      <c r="FA348" s="26"/>
      <c r="FB348" s="26"/>
      <c r="FC348" s="23"/>
      <c r="FD348" s="23"/>
      <c r="FE348" s="23"/>
      <c r="FF348" s="26"/>
      <c r="FG348" s="26"/>
      <c r="FH348" s="23"/>
      <c r="FI348" s="26"/>
      <c r="FJ348" s="26"/>
      <c r="FK348" s="26"/>
      <c r="FL348" s="23"/>
      <c r="FM348" s="26"/>
      <c r="FN348" s="26"/>
      <c r="FO348" s="26"/>
      <c r="FP348" s="26"/>
      <c r="FQ348" s="26"/>
    </row>
    <row r="349" spans="1:173" ht="12.75">
      <c r="A349" s="23"/>
      <c r="B349" s="23"/>
      <c r="C349" s="23"/>
      <c r="D349" s="23"/>
      <c r="E349" s="34"/>
      <c r="F349" s="26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6"/>
      <c r="AB349" s="26"/>
      <c r="AC349" s="23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3"/>
      <c r="AP349" s="26"/>
      <c r="AQ349" s="26"/>
      <c r="AR349" s="23"/>
      <c r="AS349" s="23"/>
      <c r="AT349" s="23"/>
      <c r="AU349" s="23"/>
      <c r="AV349" s="23"/>
      <c r="AW349" s="23"/>
      <c r="AX349" s="26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6"/>
      <c r="BV349" s="26"/>
      <c r="BW349" s="23"/>
      <c r="BX349" s="23"/>
      <c r="BY349" s="26"/>
      <c r="BZ349" s="26"/>
      <c r="CA349" s="26"/>
      <c r="CB349" s="23"/>
      <c r="CC349" s="26"/>
      <c r="CD349" s="26"/>
      <c r="CE349" s="26"/>
      <c r="CF349" s="23"/>
      <c r="CG349" s="23"/>
      <c r="CH349" s="26"/>
      <c r="CI349" s="26"/>
      <c r="CJ349" s="23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3"/>
      <c r="DK349" s="23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3"/>
      <c r="EX349" s="23"/>
      <c r="EY349" s="26"/>
      <c r="EZ349" s="26"/>
      <c r="FA349" s="26"/>
      <c r="FB349" s="26"/>
      <c r="FC349" s="23"/>
      <c r="FD349" s="23"/>
      <c r="FE349" s="23"/>
      <c r="FF349" s="26"/>
      <c r="FG349" s="26"/>
      <c r="FH349" s="23"/>
      <c r="FI349" s="26"/>
      <c r="FJ349" s="26"/>
      <c r="FK349" s="26"/>
      <c r="FL349" s="23"/>
      <c r="FM349" s="26"/>
      <c r="FN349" s="26"/>
      <c r="FO349" s="26"/>
      <c r="FP349" s="26"/>
      <c r="FQ349" s="26"/>
    </row>
    <row r="350" spans="1:173" ht="12.75">
      <c r="A350" s="23"/>
      <c r="B350" s="23"/>
      <c r="C350" s="23"/>
      <c r="D350" s="23"/>
      <c r="E350" s="34"/>
      <c r="F350" s="26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6"/>
      <c r="AB350" s="26"/>
      <c r="AC350" s="23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3"/>
      <c r="AP350" s="26"/>
      <c r="AQ350" s="26"/>
      <c r="AR350" s="23"/>
      <c r="AS350" s="23"/>
      <c r="AT350" s="23"/>
      <c r="AU350" s="23"/>
      <c r="AV350" s="23"/>
      <c r="AW350" s="23"/>
      <c r="AX350" s="26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6"/>
      <c r="BV350" s="26"/>
      <c r="BW350" s="23"/>
      <c r="BX350" s="23"/>
      <c r="BY350" s="26"/>
      <c r="BZ350" s="26"/>
      <c r="CA350" s="26"/>
      <c r="CB350" s="23"/>
      <c r="CC350" s="26"/>
      <c r="CD350" s="26"/>
      <c r="CE350" s="26"/>
      <c r="CF350" s="23"/>
      <c r="CG350" s="23"/>
      <c r="CH350" s="26"/>
      <c r="CI350" s="26"/>
      <c r="CJ350" s="23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3"/>
      <c r="DK350" s="23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3"/>
      <c r="EX350" s="23"/>
      <c r="EY350" s="26"/>
      <c r="EZ350" s="26"/>
      <c r="FA350" s="26"/>
      <c r="FB350" s="26"/>
      <c r="FC350" s="23"/>
      <c r="FD350" s="23"/>
      <c r="FE350" s="23"/>
      <c r="FF350" s="26"/>
      <c r="FG350" s="26"/>
      <c r="FH350" s="23"/>
      <c r="FI350" s="26"/>
      <c r="FJ350" s="26"/>
      <c r="FK350" s="26"/>
      <c r="FL350" s="23"/>
      <c r="FM350" s="26"/>
      <c r="FN350" s="26"/>
      <c r="FO350" s="26"/>
      <c r="FP350" s="26"/>
      <c r="FQ350" s="26"/>
    </row>
    <row r="351" spans="1:173" ht="12.75">
      <c r="A351" s="23"/>
      <c r="B351" s="23"/>
      <c r="C351" s="23"/>
      <c r="D351" s="23"/>
      <c r="E351" s="34"/>
      <c r="F351" s="26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6"/>
      <c r="AB351" s="26"/>
      <c r="AC351" s="23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3"/>
      <c r="AP351" s="26"/>
      <c r="AQ351" s="26"/>
      <c r="AR351" s="23"/>
      <c r="AS351" s="23"/>
      <c r="AT351" s="23"/>
      <c r="AU351" s="23"/>
      <c r="AV351" s="23"/>
      <c r="AW351" s="23"/>
      <c r="AX351" s="26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6"/>
      <c r="BV351" s="26"/>
      <c r="BW351" s="23"/>
      <c r="BX351" s="23"/>
      <c r="BY351" s="26"/>
      <c r="BZ351" s="26"/>
      <c r="CA351" s="26"/>
      <c r="CB351" s="23"/>
      <c r="CC351" s="26"/>
      <c r="CD351" s="26"/>
      <c r="CE351" s="26"/>
      <c r="CF351" s="23"/>
      <c r="CG351" s="23"/>
      <c r="CH351" s="26"/>
      <c r="CI351" s="26"/>
      <c r="CJ351" s="23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3"/>
      <c r="DK351" s="23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3"/>
      <c r="EX351" s="23"/>
      <c r="EY351" s="26"/>
      <c r="EZ351" s="26"/>
      <c r="FA351" s="26"/>
      <c r="FB351" s="26"/>
      <c r="FC351" s="23"/>
      <c r="FD351" s="23"/>
      <c r="FE351" s="23"/>
      <c r="FF351" s="26"/>
      <c r="FG351" s="26"/>
      <c r="FH351" s="23"/>
      <c r="FI351" s="26"/>
      <c r="FJ351" s="26"/>
      <c r="FK351" s="26"/>
      <c r="FL351" s="23"/>
      <c r="FM351" s="26"/>
      <c r="FN351" s="26"/>
      <c r="FO351" s="26"/>
      <c r="FP351" s="26"/>
      <c r="FQ351" s="26"/>
    </row>
    <row r="352" spans="1:173" ht="12.75">
      <c r="A352" s="23"/>
      <c r="B352" s="23"/>
      <c r="C352" s="23"/>
      <c r="D352" s="23"/>
      <c r="E352" s="34"/>
      <c r="F352" s="26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6"/>
      <c r="AB352" s="26"/>
      <c r="AC352" s="23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3"/>
      <c r="AP352" s="26"/>
      <c r="AQ352" s="26"/>
      <c r="AR352" s="23"/>
      <c r="AS352" s="23"/>
      <c r="AT352" s="23"/>
      <c r="AU352" s="23"/>
      <c r="AV352" s="23"/>
      <c r="AW352" s="23"/>
      <c r="AX352" s="26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6"/>
      <c r="BV352" s="26"/>
      <c r="BW352" s="23"/>
      <c r="BX352" s="23"/>
      <c r="BY352" s="26"/>
      <c r="BZ352" s="26"/>
      <c r="CA352" s="26"/>
      <c r="CB352" s="23"/>
      <c r="CC352" s="26"/>
      <c r="CD352" s="26"/>
      <c r="CE352" s="26"/>
      <c r="CF352" s="23"/>
      <c r="CG352" s="23"/>
      <c r="CH352" s="26"/>
      <c r="CI352" s="26"/>
      <c r="CJ352" s="23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3"/>
      <c r="DK352" s="23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3"/>
      <c r="EX352" s="23"/>
      <c r="EY352" s="26"/>
      <c r="EZ352" s="26"/>
      <c r="FA352" s="26"/>
      <c r="FB352" s="26"/>
      <c r="FC352" s="23"/>
      <c r="FD352" s="23"/>
      <c r="FE352" s="23"/>
      <c r="FF352" s="26"/>
      <c r="FG352" s="26"/>
      <c r="FH352" s="23"/>
      <c r="FI352" s="26"/>
      <c r="FJ352" s="26"/>
      <c r="FK352" s="26"/>
      <c r="FL352" s="23"/>
      <c r="FM352" s="26"/>
      <c r="FN352" s="26"/>
      <c r="FO352" s="26"/>
      <c r="FP352" s="26"/>
      <c r="FQ352" s="26"/>
    </row>
    <row r="353" spans="1:173" ht="12.75">
      <c r="A353" s="23"/>
      <c r="B353" s="23"/>
      <c r="C353" s="23"/>
      <c r="D353" s="23"/>
      <c r="E353" s="34"/>
      <c r="F353" s="26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6"/>
      <c r="AB353" s="26"/>
      <c r="AC353" s="23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3"/>
      <c r="AP353" s="26"/>
      <c r="AQ353" s="26"/>
      <c r="AR353" s="23"/>
      <c r="AS353" s="23"/>
      <c r="AT353" s="23"/>
      <c r="AU353" s="23"/>
      <c r="AV353" s="23"/>
      <c r="AW353" s="23"/>
      <c r="AX353" s="26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6"/>
      <c r="BV353" s="26"/>
      <c r="BW353" s="23"/>
      <c r="BX353" s="23"/>
      <c r="BY353" s="26"/>
      <c r="BZ353" s="26"/>
      <c r="CA353" s="26"/>
      <c r="CB353" s="23"/>
      <c r="CC353" s="26"/>
      <c r="CD353" s="26"/>
      <c r="CE353" s="26"/>
      <c r="CF353" s="23"/>
      <c r="CG353" s="23"/>
      <c r="CH353" s="26"/>
      <c r="CI353" s="26"/>
      <c r="CJ353" s="23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3"/>
      <c r="DK353" s="23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3"/>
      <c r="EX353" s="23"/>
      <c r="EY353" s="26"/>
      <c r="EZ353" s="26"/>
      <c r="FA353" s="26"/>
      <c r="FB353" s="26"/>
      <c r="FC353" s="23"/>
      <c r="FD353" s="23"/>
      <c r="FE353" s="23"/>
      <c r="FF353" s="26"/>
      <c r="FG353" s="26"/>
      <c r="FH353" s="23"/>
      <c r="FI353" s="26"/>
      <c r="FJ353" s="26"/>
      <c r="FK353" s="26"/>
      <c r="FL353" s="23"/>
      <c r="FM353" s="26"/>
      <c r="FN353" s="26"/>
      <c r="FO353" s="26"/>
      <c r="FP353" s="26"/>
      <c r="FQ353" s="26"/>
    </row>
    <row r="354" spans="1:173" ht="12.75">
      <c r="A354" s="23"/>
      <c r="B354" s="23"/>
      <c r="C354" s="23"/>
      <c r="D354" s="23"/>
      <c r="E354" s="34"/>
      <c r="F354" s="26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6"/>
      <c r="AB354" s="26"/>
      <c r="AC354" s="23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3"/>
      <c r="AP354" s="26"/>
      <c r="AQ354" s="26"/>
      <c r="AR354" s="23"/>
      <c r="AS354" s="23"/>
      <c r="AT354" s="23"/>
      <c r="AU354" s="23"/>
      <c r="AV354" s="23"/>
      <c r="AW354" s="23"/>
      <c r="AX354" s="26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6"/>
      <c r="BV354" s="26"/>
      <c r="BW354" s="23"/>
      <c r="BX354" s="23"/>
      <c r="BY354" s="26"/>
      <c r="BZ354" s="26"/>
      <c r="CA354" s="26"/>
      <c r="CB354" s="23"/>
      <c r="CC354" s="26"/>
      <c r="CD354" s="26"/>
      <c r="CE354" s="26"/>
      <c r="CF354" s="23"/>
      <c r="CG354" s="23"/>
      <c r="CH354" s="26"/>
      <c r="CI354" s="26"/>
      <c r="CJ354" s="23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3"/>
      <c r="DK354" s="23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3"/>
      <c r="EX354" s="23"/>
      <c r="EY354" s="26"/>
      <c r="EZ354" s="26"/>
      <c r="FA354" s="26"/>
      <c r="FB354" s="26"/>
      <c r="FC354" s="23"/>
      <c r="FD354" s="23"/>
      <c r="FE354" s="23"/>
      <c r="FF354" s="26"/>
      <c r="FG354" s="26"/>
      <c r="FH354" s="23"/>
      <c r="FI354" s="26"/>
      <c r="FJ354" s="26"/>
      <c r="FK354" s="26"/>
      <c r="FL354" s="23"/>
      <c r="FM354" s="26"/>
      <c r="FN354" s="26"/>
      <c r="FO354" s="26"/>
      <c r="FP354" s="26"/>
      <c r="FQ354" s="26"/>
    </row>
    <row r="355" spans="1:173" ht="12.75">
      <c r="A355" s="23"/>
      <c r="B355" s="23"/>
      <c r="C355" s="23"/>
      <c r="D355" s="23"/>
      <c r="E355" s="34"/>
      <c r="F355" s="26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6"/>
      <c r="AB355" s="26"/>
      <c r="AC355" s="23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3"/>
      <c r="AP355" s="26"/>
      <c r="AQ355" s="26"/>
      <c r="AR355" s="23"/>
      <c r="AS355" s="23"/>
      <c r="AT355" s="23"/>
      <c r="AU355" s="23"/>
      <c r="AV355" s="23"/>
      <c r="AW355" s="23"/>
      <c r="AX355" s="26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6"/>
      <c r="BV355" s="26"/>
      <c r="BW355" s="23"/>
      <c r="BX355" s="23"/>
      <c r="BY355" s="26"/>
      <c r="BZ355" s="26"/>
      <c r="CA355" s="26"/>
      <c r="CB355" s="23"/>
      <c r="CC355" s="26"/>
      <c r="CD355" s="26"/>
      <c r="CE355" s="26"/>
      <c r="CF355" s="23"/>
      <c r="CG355" s="23"/>
      <c r="CH355" s="26"/>
      <c r="CI355" s="26"/>
      <c r="CJ355" s="23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3"/>
      <c r="DK355" s="23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3"/>
      <c r="EX355" s="23"/>
      <c r="EY355" s="26"/>
      <c r="EZ355" s="26"/>
      <c r="FA355" s="26"/>
      <c r="FB355" s="26"/>
      <c r="FC355" s="23"/>
      <c r="FD355" s="23"/>
      <c r="FE355" s="23"/>
      <c r="FF355" s="26"/>
      <c r="FG355" s="26"/>
      <c r="FH355" s="23"/>
      <c r="FI355" s="26"/>
      <c r="FJ355" s="26"/>
      <c r="FK355" s="26"/>
      <c r="FL355" s="23"/>
      <c r="FM355" s="26"/>
      <c r="FN355" s="26"/>
      <c r="FO355" s="26"/>
      <c r="FP355" s="26"/>
      <c r="FQ355" s="26"/>
    </row>
    <row r="356" spans="1:173" ht="12.75">
      <c r="A356" s="23"/>
      <c r="B356" s="23"/>
      <c r="C356" s="23"/>
      <c r="D356" s="23"/>
      <c r="E356" s="34"/>
      <c r="F356" s="26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6"/>
      <c r="AB356" s="26"/>
      <c r="AC356" s="23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3"/>
      <c r="AP356" s="26"/>
      <c r="AQ356" s="26"/>
      <c r="AR356" s="23"/>
      <c r="AS356" s="23"/>
      <c r="AT356" s="23"/>
      <c r="AU356" s="23"/>
      <c r="AV356" s="23"/>
      <c r="AW356" s="23"/>
      <c r="AX356" s="26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6"/>
      <c r="BV356" s="26"/>
      <c r="BW356" s="23"/>
      <c r="BX356" s="23"/>
      <c r="BY356" s="26"/>
      <c r="BZ356" s="26"/>
      <c r="CA356" s="26"/>
      <c r="CB356" s="23"/>
      <c r="CC356" s="26"/>
      <c r="CD356" s="26"/>
      <c r="CE356" s="26"/>
      <c r="CF356" s="23"/>
      <c r="CG356" s="23"/>
      <c r="CH356" s="26"/>
      <c r="CI356" s="26"/>
      <c r="CJ356" s="23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3"/>
      <c r="DK356" s="23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3"/>
      <c r="EX356" s="23"/>
      <c r="EY356" s="26"/>
      <c r="EZ356" s="26"/>
      <c r="FA356" s="26"/>
      <c r="FB356" s="26"/>
      <c r="FC356" s="23"/>
      <c r="FD356" s="23"/>
      <c r="FE356" s="23"/>
      <c r="FF356" s="26"/>
      <c r="FG356" s="26"/>
      <c r="FH356" s="23"/>
      <c r="FI356" s="26"/>
      <c r="FJ356" s="26"/>
      <c r="FK356" s="26"/>
      <c r="FL356" s="23"/>
      <c r="FM356" s="26"/>
      <c r="FN356" s="26"/>
      <c r="FO356" s="26"/>
      <c r="FP356" s="26"/>
      <c r="FQ356" s="26"/>
    </row>
    <row r="357" spans="1:173" ht="12.75">
      <c r="A357" s="23"/>
      <c r="B357" s="23"/>
      <c r="C357" s="23"/>
      <c r="D357" s="23"/>
      <c r="E357" s="34"/>
      <c r="F357" s="26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6"/>
      <c r="AB357" s="26"/>
      <c r="AC357" s="23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3"/>
      <c r="AP357" s="26"/>
      <c r="AQ357" s="26"/>
      <c r="AR357" s="23"/>
      <c r="AS357" s="23"/>
      <c r="AT357" s="23"/>
      <c r="AU357" s="23"/>
      <c r="AV357" s="23"/>
      <c r="AW357" s="23"/>
      <c r="AX357" s="26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6"/>
      <c r="BV357" s="26"/>
      <c r="BW357" s="23"/>
      <c r="BX357" s="23"/>
      <c r="BY357" s="26"/>
      <c r="BZ357" s="26"/>
      <c r="CA357" s="26"/>
      <c r="CB357" s="23"/>
      <c r="CC357" s="26"/>
      <c r="CD357" s="26"/>
      <c r="CE357" s="26"/>
      <c r="CF357" s="23"/>
      <c r="CG357" s="23"/>
      <c r="CH357" s="26"/>
      <c r="CI357" s="26"/>
      <c r="CJ357" s="23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3"/>
      <c r="DK357" s="23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3"/>
      <c r="EX357" s="23"/>
      <c r="EY357" s="26"/>
      <c r="EZ357" s="26"/>
      <c r="FA357" s="26"/>
      <c r="FB357" s="26"/>
      <c r="FC357" s="23"/>
      <c r="FD357" s="23"/>
      <c r="FE357" s="23"/>
      <c r="FF357" s="26"/>
      <c r="FG357" s="26"/>
      <c r="FH357" s="23"/>
      <c r="FI357" s="26"/>
      <c r="FJ357" s="26"/>
      <c r="FK357" s="26"/>
      <c r="FL357" s="23"/>
      <c r="FM357" s="26"/>
      <c r="FN357" s="26"/>
      <c r="FO357" s="26"/>
      <c r="FP357" s="26"/>
      <c r="FQ357" s="26"/>
    </row>
    <row r="358" spans="1:173" ht="12.75">
      <c r="A358" s="23"/>
      <c r="B358" s="23"/>
      <c r="C358" s="23"/>
      <c r="D358" s="23"/>
      <c r="E358" s="34"/>
      <c r="F358" s="26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6"/>
      <c r="AB358" s="26"/>
      <c r="AC358" s="23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3"/>
      <c r="AP358" s="26"/>
      <c r="AQ358" s="26"/>
      <c r="AR358" s="23"/>
      <c r="AS358" s="23"/>
      <c r="AT358" s="23"/>
      <c r="AU358" s="23"/>
      <c r="AV358" s="23"/>
      <c r="AW358" s="23"/>
      <c r="AX358" s="26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6"/>
      <c r="BV358" s="26"/>
      <c r="BW358" s="23"/>
      <c r="BX358" s="23"/>
      <c r="BY358" s="26"/>
      <c r="BZ358" s="26"/>
      <c r="CA358" s="26"/>
      <c r="CB358" s="23"/>
      <c r="CC358" s="26"/>
      <c r="CD358" s="26"/>
      <c r="CE358" s="26"/>
      <c r="CF358" s="23"/>
      <c r="CG358" s="23"/>
      <c r="CH358" s="26"/>
      <c r="CI358" s="26"/>
      <c r="CJ358" s="23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3"/>
      <c r="DK358" s="23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3"/>
      <c r="EX358" s="23"/>
      <c r="EY358" s="26"/>
      <c r="EZ358" s="26"/>
      <c r="FA358" s="26"/>
      <c r="FB358" s="26"/>
      <c r="FC358" s="23"/>
      <c r="FD358" s="23"/>
      <c r="FE358" s="23"/>
      <c r="FF358" s="26"/>
      <c r="FG358" s="26"/>
      <c r="FH358" s="23"/>
      <c r="FI358" s="26"/>
      <c r="FJ358" s="26"/>
      <c r="FK358" s="26"/>
      <c r="FL358" s="23"/>
      <c r="FM358" s="26"/>
      <c r="FN358" s="26"/>
      <c r="FO358" s="26"/>
      <c r="FP358" s="26"/>
      <c r="FQ358" s="26"/>
    </row>
    <row r="359" spans="1:173" ht="12.75">
      <c r="A359" s="23"/>
      <c r="B359" s="23"/>
      <c r="C359" s="23"/>
      <c r="D359" s="23"/>
      <c r="E359" s="34"/>
      <c r="F359" s="26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6"/>
      <c r="AB359" s="26"/>
      <c r="AC359" s="23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3"/>
      <c r="AP359" s="26"/>
      <c r="AQ359" s="26"/>
      <c r="AR359" s="23"/>
      <c r="AS359" s="23"/>
      <c r="AT359" s="23"/>
      <c r="AU359" s="23"/>
      <c r="AV359" s="23"/>
      <c r="AW359" s="23"/>
      <c r="AX359" s="26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6"/>
      <c r="BV359" s="26"/>
      <c r="BW359" s="23"/>
      <c r="BX359" s="23"/>
      <c r="BY359" s="26"/>
      <c r="BZ359" s="26"/>
      <c r="CA359" s="26"/>
      <c r="CB359" s="23"/>
      <c r="CC359" s="26"/>
      <c r="CD359" s="26"/>
      <c r="CE359" s="26"/>
      <c r="CF359" s="23"/>
      <c r="CG359" s="23"/>
      <c r="CH359" s="26"/>
      <c r="CI359" s="26"/>
      <c r="CJ359" s="23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3"/>
      <c r="DK359" s="23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3"/>
      <c r="EX359" s="23"/>
      <c r="EY359" s="26"/>
      <c r="EZ359" s="26"/>
      <c r="FA359" s="26"/>
      <c r="FB359" s="26"/>
      <c r="FC359" s="23"/>
      <c r="FD359" s="23"/>
      <c r="FE359" s="23"/>
      <c r="FF359" s="26"/>
      <c r="FG359" s="26"/>
      <c r="FH359" s="23"/>
      <c r="FI359" s="26"/>
      <c r="FJ359" s="26"/>
      <c r="FK359" s="26"/>
      <c r="FL359" s="23"/>
      <c r="FM359" s="26"/>
      <c r="FN359" s="26"/>
      <c r="FO359" s="26"/>
      <c r="FP359" s="26"/>
      <c r="FQ359" s="26"/>
    </row>
    <row r="360" spans="1:173" ht="12.75">
      <c r="A360" s="23"/>
      <c r="B360" s="23"/>
      <c r="C360" s="23"/>
      <c r="D360" s="23"/>
      <c r="E360" s="34"/>
      <c r="F360" s="26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6"/>
      <c r="AB360" s="26"/>
      <c r="AC360" s="23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3"/>
      <c r="AP360" s="26"/>
      <c r="AQ360" s="26"/>
      <c r="AR360" s="23"/>
      <c r="AS360" s="23"/>
      <c r="AT360" s="23"/>
      <c r="AU360" s="23"/>
      <c r="AV360" s="23"/>
      <c r="AW360" s="23"/>
      <c r="AX360" s="26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6"/>
      <c r="BV360" s="26"/>
      <c r="BW360" s="23"/>
      <c r="BX360" s="23"/>
      <c r="BY360" s="26"/>
      <c r="BZ360" s="26"/>
      <c r="CA360" s="26"/>
      <c r="CB360" s="23"/>
      <c r="CC360" s="26"/>
      <c r="CD360" s="26"/>
      <c r="CE360" s="26"/>
      <c r="CF360" s="23"/>
      <c r="CG360" s="23"/>
      <c r="CH360" s="26"/>
      <c r="CI360" s="26"/>
      <c r="CJ360" s="23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3"/>
      <c r="DK360" s="23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3"/>
      <c r="EX360" s="23"/>
      <c r="EY360" s="26"/>
      <c r="EZ360" s="26"/>
      <c r="FA360" s="26"/>
      <c r="FB360" s="26"/>
      <c r="FC360" s="23"/>
      <c r="FD360" s="23"/>
      <c r="FE360" s="23"/>
      <c r="FF360" s="26"/>
      <c r="FG360" s="26"/>
      <c r="FH360" s="23"/>
      <c r="FI360" s="26"/>
      <c r="FJ360" s="26"/>
      <c r="FK360" s="26"/>
      <c r="FL360" s="23"/>
      <c r="FM360" s="26"/>
      <c r="FN360" s="26"/>
      <c r="FO360" s="26"/>
      <c r="FP360" s="26"/>
      <c r="FQ360" s="26"/>
    </row>
    <row r="361" spans="1:173" ht="12.75">
      <c r="A361" s="23"/>
      <c r="B361" s="23"/>
      <c r="C361" s="23"/>
      <c r="D361" s="23"/>
      <c r="E361" s="34"/>
      <c r="F361" s="26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6"/>
      <c r="AB361" s="26"/>
      <c r="AC361" s="23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3"/>
      <c r="AP361" s="26"/>
      <c r="AQ361" s="26"/>
      <c r="AR361" s="23"/>
      <c r="AS361" s="23"/>
      <c r="AT361" s="23"/>
      <c r="AU361" s="23"/>
      <c r="AV361" s="23"/>
      <c r="AW361" s="23"/>
      <c r="AX361" s="26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6"/>
      <c r="BV361" s="26"/>
      <c r="BW361" s="23"/>
      <c r="BX361" s="23"/>
      <c r="BY361" s="26"/>
      <c r="BZ361" s="26"/>
      <c r="CA361" s="26"/>
      <c r="CB361" s="23"/>
      <c r="CC361" s="26"/>
      <c r="CD361" s="26"/>
      <c r="CE361" s="26"/>
      <c r="CF361" s="23"/>
      <c r="CG361" s="23"/>
      <c r="CH361" s="26"/>
      <c r="CI361" s="26"/>
      <c r="CJ361" s="23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3"/>
      <c r="DK361" s="23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3"/>
      <c r="EX361" s="23"/>
      <c r="EY361" s="26"/>
      <c r="EZ361" s="26"/>
      <c r="FA361" s="26"/>
      <c r="FB361" s="26"/>
      <c r="FC361" s="23"/>
      <c r="FD361" s="23"/>
      <c r="FE361" s="23"/>
      <c r="FF361" s="26"/>
      <c r="FG361" s="26"/>
      <c r="FH361" s="23"/>
      <c r="FI361" s="26"/>
      <c r="FJ361" s="26"/>
      <c r="FK361" s="26"/>
      <c r="FL361" s="23"/>
      <c r="FM361" s="26"/>
      <c r="FN361" s="26"/>
      <c r="FO361" s="26"/>
      <c r="FP361" s="26"/>
      <c r="FQ361" s="26"/>
    </row>
    <row r="362" spans="1:173" ht="12.75">
      <c r="A362" s="23"/>
      <c r="B362" s="23"/>
      <c r="C362" s="23"/>
      <c r="D362" s="23"/>
      <c r="E362" s="34"/>
      <c r="F362" s="26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6"/>
      <c r="AB362" s="26"/>
      <c r="AC362" s="23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3"/>
      <c r="AP362" s="26"/>
      <c r="AQ362" s="26"/>
      <c r="AR362" s="23"/>
      <c r="AS362" s="23"/>
      <c r="AT362" s="23"/>
      <c r="AU362" s="23"/>
      <c r="AV362" s="23"/>
      <c r="AW362" s="23"/>
      <c r="AX362" s="26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6"/>
      <c r="BV362" s="26"/>
      <c r="BW362" s="23"/>
      <c r="BX362" s="23"/>
      <c r="BY362" s="26"/>
      <c r="BZ362" s="26"/>
      <c r="CA362" s="26"/>
      <c r="CB362" s="23"/>
      <c r="CC362" s="26"/>
      <c r="CD362" s="26"/>
      <c r="CE362" s="26"/>
      <c r="CF362" s="23"/>
      <c r="CG362" s="23"/>
      <c r="CH362" s="26"/>
      <c r="CI362" s="26"/>
      <c r="CJ362" s="23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3"/>
      <c r="DK362" s="23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3"/>
      <c r="EX362" s="23"/>
      <c r="EY362" s="26"/>
      <c r="EZ362" s="26"/>
      <c r="FA362" s="26"/>
      <c r="FB362" s="26"/>
      <c r="FC362" s="23"/>
      <c r="FD362" s="23"/>
      <c r="FE362" s="23"/>
      <c r="FF362" s="26"/>
      <c r="FG362" s="26"/>
      <c r="FH362" s="23"/>
      <c r="FI362" s="26"/>
      <c r="FJ362" s="26"/>
      <c r="FK362" s="26"/>
      <c r="FL362" s="23"/>
      <c r="FM362" s="26"/>
      <c r="FN362" s="26"/>
      <c r="FO362" s="26"/>
      <c r="FP362" s="26"/>
      <c r="FQ362" s="26"/>
    </row>
    <row r="363" spans="1:173" ht="12.75">
      <c r="A363" s="23"/>
      <c r="B363" s="23"/>
      <c r="C363" s="23"/>
      <c r="D363" s="23"/>
      <c r="E363" s="34"/>
      <c r="F363" s="26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6"/>
      <c r="AB363" s="26"/>
      <c r="AC363" s="23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3"/>
      <c r="AP363" s="26"/>
      <c r="AQ363" s="26"/>
      <c r="AR363" s="23"/>
      <c r="AS363" s="23"/>
      <c r="AT363" s="23"/>
      <c r="AU363" s="23"/>
      <c r="AV363" s="23"/>
      <c r="AW363" s="23"/>
      <c r="AX363" s="26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6"/>
      <c r="BV363" s="26"/>
      <c r="BW363" s="23"/>
      <c r="BX363" s="23"/>
      <c r="BY363" s="26"/>
      <c r="BZ363" s="26"/>
      <c r="CA363" s="26"/>
      <c r="CB363" s="23"/>
      <c r="CC363" s="26"/>
      <c r="CD363" s="26"/>
      <c r="CE363" s="26"/>
      <c r="CF363" s="23"/>
      <c r="CG363" s="23"/>
      <c r="CH363" s="26"/>
      <c r="CI363" s="26"/>
      <c r="CJ363" s="23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3"/>
      <c r="DK363" s="23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3"/>
      <c r="EX363" s="23"/>
      <c r="EY363" s="26"/>
      <c r="EZ363" s="26"/>
      <c r="FA363" s="26"/>
      <c r="FB363" s="26"/>
      <c r="FC363" s="23"/>
      <c r="FD363" s="23"/>
      <c r="FE363" s="23"/>
      <c r="FF363" s="26"/>
      <c r="FG363" s="26"/>
      <c r="FH363" s="23"/>
      <c r="FI363" s="26"/>
      <c r="FJ363" s="26"/>
      <c r="FK363" s="26"/>
      <c r="FL363" s="23"/>
      <c r="FM363" s="26"/>
      <c r="FN363" s="26"/>
      <c r="FO363" s="26"/>
      <c r="FP363" s="26"/>
      <c r="FQ363" s="26"/>
    </row>
    <row r="364" spans="1:173" ht="12.75">
      <c r="A364" s="23"/>
      <c r="B364" s="23"/>
      <c r="C364" s="23"/>
      <c r="D364" s="23"/>
      <c r="E364" s="34"/>
      <c r="F364" s="26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6"/>
      <c r="AB364" s="26"/>
      <c r="AC364" s="23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3"/>
      <c r="AP364" s="26"/>
      <c r="AQ364" s="26"/>
      <c r="AR364" s="23"/>
      <c r="AS364" s="23"/>
      <c r="AT364" s="23"/>
      <c r="AU364" s="23"/>
      <c r="AV364" s="23"/>
      <c r="AW364" s="23"/>
      <c r="AX364" s="26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6"/>
      <c r="BV364" s="26"/>
      <c r="BW364" s="23"/>
      <c r="BX364" s="23"/>
      <c r="BY364" s="26"/>
      <c r="BZ364" s="26"/>
      <c r="CA364" s="26"/>
      <c r="CB364" s="23"/>
      <c r="CC364" s="26"/>
      <c r="CD364" s="26"/>
      <c r="CE364" s="26"/>
      <c r="CF364" s="23"/>
      <c r="CG364" s="23"/>
      <c r="CH364" s="26"/>
      <c r="CI364" s="26"/>
      <c r="CJ364" s="23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3"/>
      <c r="DK364" s="23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3"/>
      <c r="EX364" s="23"/>
      <c r="EY364" s="26"/>
      <c r="EZ364" s="26"/>
      <c r="FA364" s="26"/>
      <c r="FB364" s="26"/>
      <c r="FC364" s="23"/>
      <c r="FD364" s="23"/>
      <c r="FE364" s="23"/>
      <c r="FF364" s="26"/>
      <c r="FG364" s="26"/>
      <c r="FH364" s="23"/>
      <c r="FI364" s="26"/>
      <c r="FJ364" s="26"/>
      <c r="FK364" s="26"/>
      <c r="FL364" s="23"/>
      <c r="FM364" s="26"/>
      <c r="FN364" s="26"/>
      <c r="FO364" s="26"/>
      <c r="FP364" s="26"/>
      <c r="FQ364" s="26"/>
    </row>
    <row r="365" spans="1:173" ht="12.75">
      <c r="A365" s="23"/>
      <c r="B365" s="23"/>
      <c r="C365" s="23"/>
      <c r="D365" s="23"/>
      <c r="E365" s="34"/>
      <c r="F365" s="26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6"/>
      <c r="AB365" s="26"/>
      <c r="AC365" s="23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3"/>
      <c r="AP365" s="26"/>
      <c r="AQ365" s="26"/>
      <c r="AR365" s="23"/>
      <c r="AS365" s="23"/>
      <c r="AT365" s="23"/>
      <c r="AU365" s="23"/>
      <c r="AV365" s="23"/>
      <c r="AW365" s="23"/>
      <c r="AX365" s="26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6"/>
      <c r="BV365" s="26"/>
      <c r="BW365" s="23"/>
      <c r="BX365" s="23"/>
      <c r="BY365" s="26"/>
      <c r="BZ365" s="26"/>
      <c r="CA365" s="26"/>
      <c r="CB365" s="23"/>
      <c r="CC365" s="26"/>
      <c r="CD365" s="26"/>
      <c r="CE365" s="26"/>
      <c r="CF365" s="23"/>
      <c r="CG365" s="23"/>
      <c r="CH365" s="26"/>
      <c r="CI365" s="26"/>
      <c r="CJ365" s="23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3"/>
      <c r="DK365" s="23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3"/>
      <c r="EX365" s="23"/>
      <c r="EY365" s="26"/>
      <c r="EZ365" s="26"/>
      <c r="FA365" s="26"/>
      <c r="FB365" s="26"/>
      <c r="FC365" s="23"/>
      <c r="FD365" s="23"/>
      <c r="FE365" s="23"/>
      <c r="FF365" s="26"/>
      <c r="FG365" s="26"/>
      <c r="FH365" s="23"/>
      <c r="FI365" s="26"/>
      <c r="FJ365" s="26"/>
      <c r="FK365" s="26"/>
      <c r="FL365" s="23"/>
      <c r="FM365" s="26"/>
      <c r="FN365" s="26"/>
      <c r="FO365" s="26"/>
      <c r="FP365" s="26"/>
      <c r="FQ365" s="26"/>
    </row>
    <row r="366" spans="1:173" ht="12.75">
      <c r="A366" s="23"/>
      <c r="B366" s="23"/>
      <c r="C366" s="23"/>
      <c r="D366" s="23"/>
      <c r="E366" s="34"/>
      <c r="F366" s="26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6"/>
      <c r="AB366" s="26"/>
      <c r="AC366" s="23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3"/>
      <c r="AP366" s="26"/>
      <c r="AQ366" s="26"/>
      <c r="AR366" s="23"/>
      <c r="AS366" s="23"/>
      <c r="AT366" s="23"/>
      <c r="AU366" s="23"/>
      <c r="AV366" s="23"/>
      <c r="AW366" s="23"/>
      <c r="AX366" s="26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6"/>
      <c r="BV366" s="26"/>
      <c r="BW366" s="23"/>
      <c r="BX366" s="23"/>
      <c r="BY366" s="26"/>
      <c r="BZ366" s="26"/>
      <c r="CA366" s="26"/>
      <c r="CB366" s="23"/>
      <c r="CC366" s="26"/>
      <c r="CD366" s="26"/>
      <c r="CE366" s="26"/>
      <c r="CF366" s="23"/>
      <c r="CG366" s="23"/>
      <c r="CH366" s="26"/>
      <c r="CI366" s="26"/>
      <c r="CJ366" s="23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3"/>
      <c r="DK366" s="23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3"/>
      <c r="EX366" s="23"/>
      <c r="EY366" s="26"/>
      <c r="EZ366" s="26"/>
      <c r="FA366" s="26"/>
      <c r="FB366" s="26"/>
      <c r="FC366" s="23"/>
      <c r="FD366" s="23"/>
      <c r="FE366" s="23"/>
      <c r="FF366" s="26"/>
      <c r="FG366" s="26"/>
      <c r="FH366" s="23"/>
      <c r="FI366" s="26"/>
      <c r="FJ366" s="26"/>
      <c r="FK366" s="26"/>
      <c r="FL366" s="23"/>
      <c r="FM366" s="26"/>
      <c r="FN366" s="26"/>
      <c r="FO366" s="26"/>
      <c r="FP366" s="26"/>
      <c r="FQ366" s="26"/>
    </row>
    <row r="367" spans="1:173" ht="12.75">
      <c r="A367" s="23"/>
      <c r="B367" s="23"/>
      <c r="C367" s="23"/>
      <c r="D367" s="23"/>
      <c r="E367" s="34"/>
      <c r="F367" s="26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6"/>
      <c r="AB367" s="26"/>
      <c r="AC367" s="23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3"/>
      <c r="AP367" s="26"/>
      <c r="AQ367" s="26"/>
      <c r="AR367" s="23"/>
      <c r="AS367" s="23"/>
      <c r="AT367" s="23"/>
      <c r="AU367" s="23"/>
      <c r="AV367" s="23"/>
      <c r="AW367" s="23"/>
      <c r="AX367" s="26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6"/>
      <c r="BV367" s="26"/>
      <c r="BW367" s="23"/>
      <c r="BX367" s="23"/>
      <c r="BY367" s="26"/>
      <c r="BZ367" s="26"/>
      <c r="CA367" s="26"/>
      <c r="CB367" s="23"/>
      <c r="CC367" s="26"/>
      <c r="CD367" s="26"/>
      <c r="CE367" s="26"/>
      <c r="CF367" s="23"/>
      <c r="CG367" s="23"/>
      <c r="CH367" s="26"/>
      <c r="CI367" s="26"/>
      <c r="CJ367" s="23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3"/>
      <c r="DK367" s="23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3"/>
      <c r="EX367" s="23"/>
      <c r="EY367" s="26"/>
      <c r="EZ367" s="26"/>
      <c r="FA367" s="26"/>
      <c r="FB367" s="26"/>
      <c r="FC367" s="23"/>
      <c r="FD367" s="23"/>
      <c r="FE367" s="23"/>
      <c r="FF367" s="26"/>
      <c r="FG367" s="26"/>
      <c r="FH367" s="23"/>
      <c r="FI367" s="26"/>
      <c r="FJ367" s="26"/>
      <c r="FK367" s="26"/>
      <c r="FL367" s="23"/>
      <c r="FM367" s="26"/>
      <c r="FN367" s="26"/>
      <c r="FO367" s="26"/>
      <c r="FP367" s="26"/>
      <c r="FQ367" s="26"/>
    </row>
    <row r="368" spans="1:173" ht="12.75">
      <c r="A368" s="23"/>
      <c r="B368" s="23"/>
      <c r="C368" s="23"/>
      <c r="D368" s="23"/>
      <c r="E368" s="34"/>
      <c r="F368" s="26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6"/>
      <c r="AB368" s="26"/>
      <c r="AC368" s="23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3"/>
      <c r="AP368" s="26"/>
      <c r="AQ368" s="26"/>
      <c r="AR368" s="23"/>
      <c r="AS368" s="23"/>
      <c r="AT368" s="23"/>
      <c r="AU368" s="23"/>
      <c r="AV368" s="23"/>
      <c r="AW368" s="23"/>
      <c r="AX368" s="26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6"/>
      <c r="BV368" s="26"/>
      <c r="BW368" s="23"/>
      <c r="BX368" s="23"/>
      <c r="BY368" s="26"/>
      <c r="BZ368" s="26"/>
      <c r="CA368" s="26"/>
      <c r="CB368" s="23"/>
      <c r="CC368" s="26"/>
      <c r="CD368" s="26"/>
      <c r="CE368" s="26"/>
      <c r="CF368" s="23"/>
      <c r="CG368" s="23"/>
      <c r="CH368" s="26"/>
      <c r="CI368" s="26"/>
      <c r="CJ368" s="23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3"/>
      <c r="DK368" s="23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3"/>
      <c r="EX368" s="23"/>
      <c r="EY368" s="26"/>
      <c r="EZ368" s="26"/>
      <c r="FA368" s="26"/>
      <c r="FB368" s="26"/>
      <c r="FC368" s="23"/>
      <c r="FD368" s="23"/>
      <c r="FE368" s="23"/>
      <c r="FF368" s="26"/>
      <c r="FG368" s="26"/>
      <c r="FH368" s="23"/>
      <c r="FI368" s="26"/>
      <c r="FJ368" s="26"/>
      <c r="FK368" s="26"/>
      <c r="FL368" s="23"/>
      <c r="FM368" s="26"/>
      <c r="FN368" s="26"/>
      <c r="FO368" s="26"/>
      <c r="FP368" s="26"/>
      <c r="FQ368" s="26"/>
    </row>
    <row r="369" spans="1:173" ht="12.75">
      <c r="A369" s="23"/>
      <c r="B369" s="23"/>
      <c r="C369" s="23"/>
      <c r="D369" s="23"/>
      <c r="E369" s="34"/>
      <c r="F369" s="26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6"/>
      <c r="AB369" s="26"/>
      <c r="AC369" s="23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3"/>
      <c r="AP369" s="26"/>
      <c r="AQ369" s="26"/>
      <c r="AR369" s="23"/>
      <c r="AS369" s="23"/>
      <c r="AT369" s="23"/>
      <c r="AU369" s="23"/>
      <c r="AV369" s="23"/>
      <c r="AW369" s="23"/>
      <c r="AX369" s="26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6"/>
      <c r="BV369" s="26"/>
      <c r="BW369" s="23"/>
      <c r="BX369" s="23"/>
      <c r="BY369" s="26"/>
      <c r="BZ369" s="26"/>
      <c r="CA369" s="26"/>
      <c r="CB369" s="23"/>
      <c r="CC369" s="26"/>
      <c r="CD369" s="26"/>
      <c r="CE369" s="26"/>
      <c r="CF369" s="23"/>
      <c r="CG369" s="23"/>
      <c r="CH369" s="26"/>
      <c r="CI369" s="26"/>
      <c r="CJ369" s="23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3"/>
      <c r="DK369" s="23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3"/>
      <c r="EX369" s="23"/>
      <c r="EY369" s="26"/>
      <c r="EZ369" s="26"/>
      <c r="FA369" s="26"/>
      <c r="FB369" s="26"/>
      <c r="FC369" s="23"/>
      <c r="FD369" s="23"/>
      <c r="FE369" s="23"/>
      <c r="FF369" s="26"/>
      <c r="FG369" s="26"/>
      <c r="FH369" s="23"/>
      <c r="FI369" s="26"/>
      <c r="FJ369" s="26"/>
      <c r="FK369" s="26"/>
      <c r="FL369" s="23"/>
      <c r="FM369" s="26"/>
      <c r="FN369" s="26"/>
      <c r="FO369" s="26"/>
      <c r="FP369" s="26"/>
      <c r="FQ369" s="26"/>
    </row>
    <row r="370" spans="1:173" ht="12.75">
      <c r="A370" s="23"/>
      <c r="B370" s="23"/>
      <c r="C370" s="23"/>
      <c r="D370" s="23"/>
      <c r="E370" s="34"/>
      <c r="F370" s="26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6"/>
      <c r="AB370" s="26"/>
      <c r="AC370" s="23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3"/>
      <c r="AP370" s="26"/>
      <c r="AQ370" s="26"/>
      <c r="AR370" s="23"/>
      <c r="AS370" s="23"/>
      <c r="AT370" s="23"/>
      <c r="AU370" s="23"/>
      <c r="AV370" s="23"/>
      <c r="AW370" s="23"/>
      <c r="AX370" s="26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6"/>
      <c r="BV370" s="26"/>
      <c r="BW370" s="23"/>
      <c r="BX370" s="23"/>
      <c r="BY370" s="26"/>
      <c r="BZ370" s="26"/>
      <c r="CA370" s="26"/>
      <c r="CB370" s="23"/>
      <c r="CC370" s="26"/>
      <c r="CD370" s="26"/>
      <c r="CE370" s="26"/>
      <c r="CF370" s="23"/>
      <c r="CG370" s="23"/>
      <c r="CH370" s="26"/>
      <c r="CI370" s="26"/>
      <c r="CJ370" s="23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3"/>
      <c r="DK370" s="23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3"/>
      <c r="EX370" s="23"/>
      <c r="EY370" s="26"/>
      <c r="EZ370" s="26"/>
      <c r="FA370" s="26"/>
      <c r="FB370" s="26"/>
      <c r="FC370" s="23"/>
      <c r="FD370" s="23"/>
      <c r="FE370" s="23"/>
      <c r="FF370" s="26"/>
      <c r="FG370" s="26"/>
      <c r="FH370" s="23"/>
      <c r="FI370" s="26"/>
      <c r="FJ370" s="26"/>
      <c r="FK370" s="26"/>
      <c r="FL370" s="23"/>
      <c r="FM370" s="26"/>
      <c r="FN370" s="26"/>
      <c r="FO370" s="26"/>
      <c r="FP370" s="26"/>
      <c r="FQ370" s="26"/>
    </row>
    <row r="371" spans="1:173" ht="12.75">
      <c r="A371" s="23"/>
      <c r="B371" s="23"/>
      <c r="C371" s="23"/>
      <c r="D371" s="23"/>
      <c r="E371" s="34"/>
      <c r="F371" s="26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6"/>
      <c r="AB371" s="26"/>
      <c r="AC371" s="23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3"/>
      <c r="AP371" s="26"/>
      <c r="AQ371" s="26"/>
      <c r="AR371" s="23"/>
      <c r="AS371" s="23"/>
      <c r="AT371" s="23"/>
      <c r="AU371" s="23"/>
      <c r="AV371" s="23"/>
      <c r="AW371" s="23"/>
      <c r="AX371" s="26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6"/>
      <c r="BV371" s="26"/>
      <c r="BW371" s="23"/>
      <c r="BX371" s="23"/>
      <c r="BY371" s="26"/>
      <c r="BZ371" s="26"/>
      <c r="CA371" s="26"/>
      <c r="CB371" s="23"/>
      <c r="CC371" s="26"/>
      <c r="CD371" s="26"/>
      <c r="CE371" s="26"/>
      <c r="CF371" s="23"/>
      <c r="CG371" s="23"/>
      <c r="CH371" s="26"/>
      <c r="CI371" s="26"/>
      <c r="CJ371" s="23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3"/>
      <c r="DK371" s="23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3"/>
      <c r="EX371" s="23"/>
      <c r="EY371" s="26"/>
      <c r="EZ371" s="26"/>
      <c r="FA371" s="26"/>
      <c r="FB371" s="26"/>
      <c r="FC371" s="23"/>
      <c r="FD371" s="23"/>
      <c r="FE371" s="23"/>
      <c r="FF371" s="26"/>
      <c r="FG371" s="26"/>
      <c r="FH371" s="23"/>
      <c r="FI371" s="26"/>
      <c r="FJ371" s="26"/>
      <c r="FK371" s="26"/>
      <c r="FL371" s="23"/>
      <c r="FM371" s="26"/>
      <c r="FN371" s="26"/>
      <c r="FO371" s="26"/>
      <c r="FP371" s="26"/>
      <c r="FQ371" s="26"/>
    </row>
    <row r="372" spans="1:173" ht="12.75">
      <c r="A372" s="23"/>
      <c r="B372" s="23"/>
      <c r="C372" s="23"/>
      <c r="D372" s="23"/>
      <c r="E372" s="34"/>
      <c r="F372" s="26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6"/>
      <c r="AB372" s="26"/>
      <c r="AC372" s="23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3"/>
      <c r="AP372" s="26"/>
      <c r="AQ372" s="26"/>
      <c r="AR372" s="23"/>
      <c r="AS372" s="23"/>
      <c r="AT372" s="23"/>
      <c r="AU372" s="23"/>
      <c r="AV372" s="23"/>
      <c r="AW372" s="23"/>
      <c r="AX372" s="26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6"/>
      <c r="BV372" s="26"/>
      <c r="BW372" s="23"/>
      <c r="BX372" s="23"/>
      <c r="BY372" s="26"/>
      <c r="BZ372" s="26"/>
      <c r="CA372" s="26"/>
      <c r="CB372" s="23"/>
      <c r="CC372" s="26"/>
      <c r="CD372" s="26"/>
      <c r="CE372" s="26"/>
      <c r="CF372" s="23"/>
      <c r="CG372" s="23"/>
      <c r="CH372" s="26"/>
      <c r="CI372" s="26"/>
      <c r="CJ372" s="23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3"/>
      <c r="DK372" s="23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3"/>
      <c r="EX372" s="23"/>
      <c r="EY372" s="26"/>
      <c r="EZ372" s="26"/>
      <c r="FA372" s="26"/>
      <c r="FB372" s="26"/>
      <c r="FC372" s="23"/>
      <c r="FD372" s="23"/>
      <c r="FE372" s="23"/>
      <c r="FF372" s="26"/>
      <c r="FG372" s="26"/>
      <c r="FH372" s="23"/>
      <c r="FI372" s="26"/>
      <c r="FJ372" s="26"/>
      <c r="FK372" s="26"/>
      <c r="FL372" s="23"/>
      <c r="FM372" s="26"/>
      <c r="FN372" s="26"/>
      <c r="FO372" s="26"/>
      <c r="FP372" s="26"/>
      <c r="FQ372" s="26"/>
    </row>
    <row r="373" spans="1:173" ht="12.75">
      <c r="A373" s="23"/>
      <c r="B373" s="23"/>
      <c r="C373" s="23"/>
      <c r="D373" s="23"/>
      <c r="E373" s="34"/>
      <c r="F373" s="26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6"/>
      <c r="AB373" s="26"/>
      <c r="AC373" s="23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3"/>
      <c r="AP373" s="26"/>
      <c r="AQ373" s="26"/>
      <c r="AR373" s="23"/>
      <c r="AS373" s="23"/>
      <c r="AT373" s="23"/>
      <c r="AU373" s="23"/>
      <c r="AV373" s="23"/>
      <c r="AW373" s="23"/>
      <c r="AX373" s="26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6"/>
      <c r="BV373" s="26"/>
      <c r="BW373" s="23"/>
      <c r="BX373" s="23"/>
      <c r="BY373" s="26"/>
      <c r="BZ373" s="26"/>
      <c r="CA373" s="26"/>
      <c r="CB373" s="23"/>
      <c r="CC373" s="26"/>
      <c r="CD373" s="26"/>
      <c r="CE373" s="26"/>
      <c r="CF373" s="23"/>
      <c r="CG373" s="23"/>
      <c r="CH373" s="26"/>
      <c r="CI373" s="26"/>
      <c r="CJ373" s="23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3"/>
      <c r="DK373" s="23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3"/>
      <c r="EX373" s="23"/>
      <c r="EY373" s="26"/>
      <c r="EZ373" s="26"/>
      <c r="FA373" s="26"/>
      <c r="FB373" s="26"/>
      <c r="FC373" s="23"/>
      <c r="FD373" s="23"/>
      <c r="FE373" s="23"/>
      <c r="FF373" s="26"/>
      <c r="FG373" s="26"/>
      <c r="FH373" s="23"/>
      <c r="FI373" s="26"/>
      <c r="FJ373" s="26"/>
      <c r="FK373" s="26"/>
      <c r="FL373" s="23"/>
      <c r="FM373" s="26"/>
      <c r="FN373" s="26"/>
      <c r="FO373" s="26"/>
      <c r="FP373" s="26"/>
      <c r="FQ373" s="26"/>
    </row>
    <row r="374" spans="1:173" ht="12.75">
      <c r="A374" s="23"/>
      <c r="B374" s="23"/>
      <c r="C374" s="23"/>
      <c r="D374" s="23"/>
      <c r="E374" s="34"/>
      <c r="F374" s="26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6"/>
      <c r="AB374" s="26"/>
      <c r="AC374" s="23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3"/>
      <c r="AP374" s="26"/>
      <c r="AQ374" s="26"/>
      <c r="AR374" s="23"/>
      <c r="AS374" s="23"/>
      <c r="AT374" s="23"/>
      <c r="AU374" s="23"/>
      <c r="AV374" s="23"/>
      <c r="AW374" s="23"/>
      <c r="AX374" s="26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6"/>
      <c r="BV374" s="26"/>
      <c r="BW374" s="23"/>
      <c r="BX374" s="23"/>
      <c r="BY374" s="26"/>
      <c r="BZ374" s="26"/>
      <c r="CA374" s="26"/>
      <c r="CB374" s="23"/>
      <c r="CC374" s="26"/>
      <c r="CD374" s="26"/>
      <c r="CE374" s="26"/>
      <c r="CF374" s="23"/>
      <c r="CG374" s="23"/>
      <c r="CH374" s="26"/>
      <c r="CI374" s="26"/>
      <c r="CJ374" s="23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3"/>
      <c r="DK374" s="23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3"/>
      <c r="EX374" s="23"/>
      <c r="EY374" s="26"/>
      <c r="EZ374" s="26"/>
      <c r="FA374" s="26"/>
      <c r="FB374" s="26"/>
      <c r="FC374" s="23"/>
      <c r="FD374" s="23"/>
      <c r="FE374" s="23"/>
      <c r="FF374" s="26"/>
      <c r="FG374" s="26"/>
      <c r="FH374" s="23"/>
      <c r="FI374" s="26"/>
      <c r="FJ374" s="26"/>
      <c r="FK374" s="26"/>
      <c r="FL374" s="23"/>
      <c r="FM374" s="26"/>
      <c r="FN374" s="26"/>
      <c r="FO374" s="26"/>
      <c r="FP374" s="26"/>
      <c r="FQ374" s="26"/>
    </row>
    <row r="375" spans="1:173" ht="12.75">
      <c r="A375" s="23"/>
      <c r="B375" s="23"/>
      <c r="C375" s="23"/>
      <c r="D375" s="23"/>
      <c r="E375" s="34"/>
      <c r="F375" s="26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6"/>
      <c r="AB375" s="26"/>
      <c r="AC375" s="23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3"/>
      <c r="AP375" s="26"/>
      <c r="AQ375" s="26"/>
      <c r="AR375" s="23"/>
      <c r="AS375" s="23"/>
      <c r="AT375" s="23"/>
      <c r="AU375" s="23"/>
      <c r="AV375" s="23"/>
      <c r="AW375" s="23"/>
      <c r="AX375" s="26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6"/>
      <c r="BV375" s="26"/>
      <c r="BW375" s="23"/>
      <c r="BX375" s="23"/>
      <c r="BY375" s="26"/>
      <c r="BZ375" s="26"/>
      <c r="CA375" s="26"/>
      <c r="CB375" s="23"/>
      <c r="CC375" s="26"/>
      <c r="CD375" s="26"/>
      <c r="CE375" s="26"/>
      <c r="CF375" s="23"/>
      <c r="CG375" s="23"/>
      <c r="CH375" s="26"/>
      <c r="CI375" s="26"/>
      <c r="CJ375" s="23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3"/>
      <c r="DK375" s="23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3"/>
      <c r="EX375" s="23"/>
      <c r="EY375" s="26"/>
      <c r="EZ375" s="26"/>
      <c r="FA375" s="26"/>
      <c r="FB375" s="26"/>
      <c r="FC375" s="23"/>
      <c r="FD375" s="23"/>
      <c r="FE375" s="23"/>
      <c r="FF375" s="26"/>
      <c r="FG375" s="26"/>
      <c r="FH375" s="23"/>
      <c r="FI375" s="26"/>
      <c r="FJ375" s="26"/>
      <c r="FK375" s="26"/>
      <c r="FL375" s="23"/>
      <c r="FM375" s="26"/>
      <c r="FN375" s="26"/>
      <c r="FO375" s="26"/>
      <c r="FP375" s="26"/>
      <c r="FQ375" s="26"/>
    </row>
    <row r="376" spans="1:173" ht="12.75">
      <c r="A376" s="23"/>
      <c r="B376" s="23"/>
      <c r="C376" s="23"/>
      <c r="D376" s="23"/>
      <c r="E376" s="34"/>
      <c r="F376" s="26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6"/>
      <c r="AB376" s="26"/>
      <c r="AC376" s="23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3"/>
      <c r="AP376" s="26"/>
      <c r="AQ376" s="26"/>
      <c r="AR376" s="23"/>
      <c r="AS376" s="23"/>
      <c r="AT376" s="23"/>
      <c r="AU376" s="23"/>
      <c r="AV376" s="23"/>
      <c r="AW376" s="23"/>
      <c r="AX376" s="26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6"/>
      <c r="BV376" s="26"/>
      <c r="BW376" s="23"/>
      <c r="BX376" s="23"/>
      <c r="BY376" s="26"/>
      <c r="BZ376" s="26"/>
      <c r="CA376" s="26"/>
      <c r="CB376" s="23"/>
      <c r="CC376" s="26"/>
      <c r="CD376" s="26"/>
      <c r="CE376" s="26"/>
      <c r="CF376" s="23"/>
      <c r="CG376" s="23"/>
      <c r="CH376" s="26"/>
      <c r="CI376" s="26"/>
      <c r="CJ376" s="23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3"/>
      <c r="DK376" s="23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3"/>
      <c r="EX376" s="23"/>
      <c r="EY376" s="26"/>
      <c r="EZ376" s="26"/>
      <c r="FA376" s="26"/>
      <c r="FB376" s="26"/>
      <c r="FC376" s="23"/>
      <c r="FD376" s="23"/>
      <c r="FE376" s="23"/>
      <c r="FF376" s="26"/>
      <c r="FG376" s="26"/>
      <c r="FH376" s="23"/>
      <c r="FI376" s="26"/>
      <c r="FJ376" s="26"/>
      <c r="FK376" s="26"/>
      <c r="FL376" s="23"/>
      <c r="FM376" s="26"/>
      <c r="FN376" s="26"/>
      <c r="FO376" s="26"/>
      <c r="FP376" s="26"/>
      <c r="FQ376" s="26"/>
    </row>
    <row r="377" spans="1:173" ht="12.75">
      <c r="A377" s="23"/>
      <c r="B377" s="23"/>
      <c r="C377" s="23"/>
      <c r="D377" s="23"/>
      <c r="E377" s="34"/>
      <c r="F377" s="26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6"/>
      <c r="AB377" s="26"/>
      <c r="AC377" s="23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3"/>
      <c r="AP377" s="26"/>
      <c r="AQ377" s="26"/>
      <c r="AR377" s="23"/>
      <c r="AS377" s="23"/>
      <c r="AT377" s="23"/>
      <c r="AU377" s="23"/>
      <c r="AV377" s="23"/>
      <c r="AW377" s="23"/>
      <c r="AX377" s="26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6"/>
      <c r="BV377" s="26"/>
      <c r="BW377" s="23"/>
      <c r="BX377" s="23"/>
      <c r="BY377" s="26"/>
      <c r="BZ377" s="26"/>
      <c r="CA377" s="26"/>
      <c r="CB377" s="23"/>
      <c r="CC377" s="26"/>
      <c r="CD377" s="26"/>
      <c r="CE377" s="26"/>
      <c r="CF377" s="23"/>
      <c r="CG377" s="23"/>
      <c r="CH377" s="26"/>
      <c r="CI377" s="26"/>
      <c r="CJ377" s="23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3"/>
      <c r="DK377" s="23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3"/>
      <c r="EX377" s="23"/>
      <c r="EY377" s="26"/>
      <c r="EZ377" s="26"/>
      <c r="FA377" s="26"/>
      <c r="FB377" s="26"/>
      <c r="FC377" s="23"/>
      <c r="FD377" s="23"/>
      <c r="FE377" s="23"/>
      <c r="FF377" s="26"/>
      <c r="FG377" s="26"/>
      <c r="FH377" s="23"/>
      <c r="FI377" s="26"/>
      <c r="FJ377" s="26"/>
      <c r="FK377" s="26"/>
      <c r="FL377" s="23"/>
      <c r="FM377" s="26"/>
      <c r="FN377" s="26"/>
      <c r="FO377" s="26"/>
      <c r="FP377" s="26"/>
      <c r="FQ377" s="26"/>
    </row>
    <row r="378" spans="1:173" ht="12.75">
      <c r="A378" s="23"/>
      <c r="B378" s="23"/>
      <c r="C378" s="23"/>
      <c r="D378" s="23"/>
      <c r="E378" s="34"/>
      <c r="F378" s="26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6"/>
      <c r="AB378" s="26"/>
      <c r="AC378" s="23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3"/>
      <c r="AP378" s="26"/>
      <c r="AQ378" s="26"/>
      <c r="AR378" s="23"/>
      <c r="AS378" s="23"/>
      <c r="AT378" s="23"/>
      <c r="AU378" s="23"/>
      <c r="AV378" s="23"/>
      <c r="AW378" s="23"/>
      <c r="AX378" s="26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6"/>
      <c r="BV378" s="26"/>
      <c r="BW378" s="23"/>
      <c r="BX378" s="23"/>
      <c r="BY378" s="26"/>
      <c r="BZ378" s="26"/>
      <c r="CA378" s="26"/>
      <c r="CB378" s="23"/>
      <c r="CC378" s="26"/>
      <c r="CD378" s="26"/>
      <c r="CE378" s="26"/>
      <c r="CF378" s="23"/>
      <c r="CG378" s="23"/>
      <c r="CH378" s="26"/>
      <c r="CI378" s="26"/>
      <c r="CJ378" s="23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3"/>
      <c r="DK378" s="23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3"/>
      <c r="EX378" s="23"/>
      <c r="EY378" s="26"/>
      <c r="EZ378" s="26"/>
      <c r="FA378" s="26"/>
      <c r="FB378" s="26"/>
      <c r="FC378" s="23"/>
      <c r="FD378" s="23"/>
      <c r="FE378" s="23"/>
      <c r="FF378" s="26"/>
      <c r="FG378" s="26"/>
      <c r="FH378" s="23"/>
      <c r="FI378" s="26"/>
      <c r="FJ378" s="26"/>
      <c r="FK378" s="26"/>
      <c r="FL378" s="23"/>
      <c r="FM378" s="26"/>
      <c r="FN378" s="26"/>
      <c r="FO378" s="26"/>
      <c r="FP378" s="26"/>
      <c r="FQ378" s="26"/>
    </row>
    <row r="379" spans="1:173" ht="12.75">
      <c r="A379" s="23"/>
      <c r="B379" s="23"/>
      <c r="C379" s="23"/>
      <c r="D379" s="23"/>
      <c r="E379" s="34"/>
      <c r="F379" s="26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6"/>
      <c r="AB379" s="26"/>
      <c r="AC379" s="23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3"/>
      <c r="AP379" s="26"/>
      <c r="AQ379" s="26"/>
      <c r="AR379" s="23"/>
      <c r="AS379" s="23"/>
      <c r="AT379" s="23"/>
      <c r="AU379" s="23"/>
      <c r="AV379" s="23"/>
      <c r="AW379" s="23"/>
      <c r="AX379" s="26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6"/>
      <c r="BV379" s="26"/>
      <c r="BW379" s="23"/>
      <c r="BX379" s="23"/>
      <c r="BY379" s="26"/>
      <c r="BZ379" s="26"/>
      <c r="CA379" s="26"/>
      <c r="CB379" s="23"/>
      <c r="CC379" s="26"/>
      <c r="CD379" s="26"/>
      <c r="CE379" s="26"/>
      <c r="CF379" s="23"/>
      <c r="CG379" s="23"/>
      <c r="CH379" s="26"/>
      <c r="CI379" s="26"/>
      <c r="CJ379" s="23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3"/>
      <c r="DK379" s="23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3"/>
      <c r="EX379" s="23"/>
      <c r="EY379" s="26"/>
      <c r="EZ379" s="26"/>
      <c r="FA379" s="26"/>
      <c r="FB379" s="26"/>
      <c r="FC379" s="23"/>
      <c r="FD379" s="23"/>
      <c r="FE379" s="23"/>
      <c r="FF379" s="26"/>
      <c r="FG379" s="26"/>
      <c r="FH379" s="23"/>
      <c r="FI379" s="26"/>
      <c r="FJ379" s="26"/>
      <c r="FK379" s="26"/>
      <c r="FL379" s="23"/>
      <c r="FM379" s="26"/>
      <c r="FN379" s="26"/>
      <c r="FO379" s="26"/>
      <c r="FP379" s="26"/>
      <c r="FQ379" s="26"/>
    </row>
    <row r="380" spans="1:173" ht="12.75">
      <c r="A380" s="23"/>
      <c r="B380" s="23"/>
      <c r="C380" s="23"/>
      <c r="D380" s="23"/>
      <c r="E380" s="34"/>
      <c r="F380" s="26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6"/>
      <c r="AB380" s="26"/>
      <c r="AC380" s="23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3"/>
      <c r="AP380" s="26"/>
      <c r="AQ380" s="26"/>
      <c r="AR380" s="23"/>
      <c r="AS380" s="23"/>
      <c r="AT380" s="23"/>
      <c r="AU380" s="23"/>
      <c r="AV380" s="23"/>
      <c r="AW380" s="23"/>
      <c r="AX380" s="26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6"/>
      <c r="BV380" s="26"/>
      <c r="BW380" s="23"/>
      <c r="BX380" s="23"/>
      <c r="BY380" s="26"/>
      <c r="BZ380" s="26"/>
      <c r="CA380" s="26"/>
      <c r="CB380" s="23"/>
      <c r="CC380" s="26"/>
      <c r="CD380" s="26"/>
      <c r="CE380" s="26"/>
      <c r="CF380" s="23"/>
      <c r="CG380" s="23"/>
      <c r="CH380" s="26"/>
      <c r="CI380" s="26"/>
      <c r="CJ380" s="23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3"/>
      <c r="DK380" s="23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3"/>
      <c r="EX380" s="23"/>
      <c r="EY380" s="26"/>
      <c r="EZ380" s="26"/>
      <c r="FA380" s="26"/>
      <c r="FB380" s="26"/>
      <c r="FC380" s="23"/>
      <c r="FD380" s="23"/>
      <c r="FE380" s="23"/>
      <c r="FF380" s="26"/>
      <c r="FG380" s="26"/>
      <c r="FH380" s="23"/>
      <c r="FI380" s="26"/>
      <c r="FJ380" s="26"/>
      <c r="FK380" s="26"/>
      <c r="FL380" s="23"/>
      <c r="FM380" s="26"/>
      <c r="FN380" s="26"/>
      <c r="FO380" s="26"/>
      <c r="FP380" s="26"/>
      <c r="FQ380" s="26"/>
    </row>
    <row r="381" spans="1:173" ht="12.75">
      <c r="A381" s="23"/>
      <c r="B381" s="23"/>
      <c r="C381" s="23"/>
      <c r="D381" s="23"/>
      <c r="E381" s="34"/>
      <c r="F381" s="26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6"/>
      <c r="AB381" s="26"/>
      <c r="AC381" s="23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3"/>
      <c r="AP381" s="26"/>
      <c r="AQ381" s="26"/>
      <c r="AR381" s="23"/>
      <c r="AS381" s="23"/>
      <c r="AT381" s="23"/>
      <c r="AU381" s="23"/>
      <c r="AV381" s="23"/>
      <c r="AW381" s="23"/>
      <c r="AX381" s="26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6"/>
      <c r="BV381" s="26"/>
      <c r="BW381" s="23"/>
      <c r="BX381" s="23"/>
      <c r="BY381" s="26"/>
      <c r="BZ381" s="26"/>
      <c r="CA381" s="26"/>
      <c r="CB381" s="23"/>
      <c r="CC381" s="26"/>
      <c r="CD381" s="26"/>
      <c r="CE381" s="26"/>
      <c r="CF381" s="23"/>
      <c r="CG381" s="23"/>
      <c r="CH381" s="26"/>
      <c r="CI381" s="26"/>
      <c r="CJ381" s="23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3"/>
      <c r="DK381" s="23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3"/>
      <c r="EX381" s="23"/>
      <c r="EY381" s="26"/>
      <c r="EZ381" s="26"/>
      <c r="FA381" s="26"/>
      <c r="FB381" s="26"/>
      <c r="FC381" s="23"/>
      <c r="FD381" s="23"/>
      <c r="FE381" s="23"/>
      <c r="FF381" s="26"/>
      <c r="FG381" s="26"/>
      <c r="FH381" s="23"/>
      <c r="FI381" s="26"/>
      <c r="FJ381" s="26"/>
      <c r="FK381" s="26"/>
      <c r="FL381" s="23"/>
      <c r="FM381" s="26"/>
      <c r="FN381" s="26"/>
      <c r="FO381" s="26"/>
      <c r="FP381" s="26"/>
      <c r="FQ381" s="26"/>
    </row>
    <row r="382" spans="1:173" ht="12.75">
      <c r="A382" s="23"/>
      <c r="B382" s="23"/>
      <c r="C382" s="23"/>
      <c r="D382" s="23"/>
      <c r="E382" s="34"/>
      <c r="F382" s="26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6"/>
      <c r="AB382" s="26"/>
      <c r="AC382" s="23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3"/>
      <c r="AP382" s="26"/>
      <c r="AQ382" s="26"/>
      <c r="AR382" s="23"/>
      <c r="AS382" s="23"/>
      <c r="AT382" s="23"/>
      <c r="AU382" s="23"/>
      <c r="AV382" s="23"/>
      <c r="AW382" s="23"/>
      <c r="AX382" s="26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6"/>
      <c r="BV382" s="26"/>
      <c r="BW382" s="23"/>
      <c r="BX382" s="23"/>
      <c r="BY382" s="26"/>
      <c r="BZ382" s="26"/>
      <c r="CA382" s="26"/>
      <c r="CB382" s="23"/>
      <c r="CC382" s="26"/>
      <c r="CD382" s="26"/>
      <c r="CE382" s="26"/>
      <c r="CF382" s="23"/>
      <c r="CG382" s="23"/>
      <c r="CH382" s="26"/>
      <c r="CI382" s="26"/>
      <c r="CJ382" s="23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3"/>
      <c r="DK382" s="23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3"/>
      <c r="EX382" s="23"/>
      <c r="EY382" s="26"/>
      <c r="EZ382" s="26"/>
      <c r="FA382" s="26"/>
      <c r="FB382" s="26"/>
      <c r="FC382" s="23"/>
      <c r="FD382" s="23"/>
      <c r="FE382" s="23"/>
      <c r="FF382" s="26"/>
      <c r="FG382" s="26"/>
      <c r="FH382" s="23"/>
      <c r="FI382" s="26"/>
      <c r="FJ382" s="26"/>
      <c r="FK382" s="26"/>
      <c r="FL382" s="23"/>
      <c r="FM382" s="26"/>
      <c r="FN382" s="26"/>
      <c r="FO382" s="26"/>
      <c r="FP382" s="26"/>
      <c r="FQ382" s="26"/>
    </row>
    <row r="383" spans="1:173" ht="12.75">
      <c r="A383" s="23"/>
      <c r="B383" s="23"/>
      <c r="C383" s="23"/>
      <c r="D383" s="23"/>
      <c r="E383" s="34"/>
      <c r="F383" s="26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6"/>
      <c r="AB383" s="26"/>
      <c r="AC383" s="23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3"/>
      <c r="AP383" s="26"/>
      <c r="AQ383" s="26"/>
      <c r="AR383" s="23"/>
      <c r="AS383" s="23"/>
      <c r="AT383" s="23"/>
      <c r="AU383" s="23"/>
      <c r="AV383" s="23"/>
      <c r="AW383" s="23"/>
      <c r="AX383" s="26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6"/>
      <c r="BV383" s="26"/>
      <c r="BW383" s="23"/>
      <c r="BX383" s="23"/>
      <c r="BY383" s="26"/>
      <c r="BZ383" s="26"/>
      <c r="CA383" s="26"/>
      <c r="CB383" s="23"/>
      <c r="CC383" s="26"/>
      <c r="CD383" s="26"/>
      <c r="CE383" s="26"/>
      <c r="CF383" s="23"/>
      <c r="CG383" s="23"/>
      <c r="CH383" s="26"/>
      <c r="CI383" s="26"/>
      <c r="CJ383" s="23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3"/>
      <c r="DK383" s="23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3"/>
      <c r="EX383" s="23"/>
      <c r="EY383" s="26"/>
      <c r="EZ383" s="26"/>
      <c r="FA383" s="26"/>
      <c r="FB383" s="26"/>
      <c r="FC383" s="23"/>
      <c r="FD383" s="23"/>
      <c r="FE383" s="23"/>
      <c r="FF383" s="26"/>
      <c r="FG383" s="26"/>
      <c r="FH383" s="23"/>
      <c r="FI383" s="26"/>
      <c r="FJ383" s="26"/>
      <c r="FK383" s="26"/>
      <c r="FL383" s="23"/>
      <c r="FM383" s="26"/>
      <c r="FN383" s="26"/>
      <c r="FO383" s="26"/>
      <c r="FP383" s="26"/>
      <c r="FQ383" s="26"/>
    </row>
    <row r="384" spans="1:173" ht="12.75">
      <c r="A384" s="23"/>
      <c r="B384" s="23"/>
      <c r="C384" s="23"/>
      <c r="D384" s="23"/>
      <c r="E384" s="34"/>
      <c r="F384" s="26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6"/>
      <c r="AB384" s="26"/>
      <c r="AC384" s="23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3"/>
      <c r="AP384" s="26"/>
      <c r="AQ384" s="26"/>
      <c r="AR384" s="23"/>
      <c r="AS384" s="23"/>
      <c r="AT384" s="23"/>
      <c r="AU384" s="23"/>
      <c r="AV384" s="23"/>
      <c r="AW384" s="23"/>
      <c r="AX384" s="26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6"/>
      <c r="BV384" s="26"/>
      <c r="BW384" s="23"/>
      <c r="BX384" s="23"/>
      <c r="BY384" s="26"/>
      <c r="BZ384" s="26"/>
      <c r="CA384" s="26"/>
      <c r="CB384" s="23"/>
      <c r="CC384" s="26"/>
      <c r="CD384" s="26"/>
      <c r="CE384" s="26"/>
      <c r="CF384" s="23"/>
      <c r="CG384" s="23"/>
      <c r="CH384" s="26"/>
      <c r="CI384" s="26"/>
      <c r="CJ384" s="23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3"/>
      <c r="DK384" s="23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3"/>
      <c r="EX384" s="23"/>
      <c r="EY384" s="26"/>
      <c r="EZ384" s="26"/>
      <c r="FA384" s="26"/>
      <c r="FB384" s="26"/>
      <c r="FC384" s="23"/>
      <c r="FD384" s="23"/>
      <c r="FE384" s="23"/>
      <c r="FF384" s="26"/>
      <c r="FG384" s="26"/>
      <c r="FH384" s="23"/>
      <c r="FI384" s="26"/>
      <c r="FJ384" s="26"/>
      <c r="FK384" s="26"/>
      <c r="FL384" s="23"/>
      <c r="FM384" s="26"/>
      <c r="FN384" s="26"/>
      <c r="FO384" s="26"/>
      <c r="FP384" s="26"/>
      <c r="FQ384" s="26"/>
    </row>
    <row r="385" spans="1:173" ht="12.75">
      <c r="A385" s="23"/>
      <c r="B385" s="23"/>
      <c r="C385" s="23"/>
      <c r="D385" s="23"/>
      <c r="E385" s="34"/>
      <c r="F385" s="26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6"/>
      <c r="AB385" s="26"/>
      <c r="AC385" s="23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3"/>
      <c r="AP385" s="26"/>
      <c r="AQ385" s="26"/>
      <c r="AR385" s="23"/>
      <c r="AS385" s="23"/>
      <c r="AT385" s="23"/>
      <c r="AU385" s="23"/>
      <c r="AV385" s="23"/>
      <c r="AW385" s="23"/>
      <c r="AX385" s="26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6"/>
      <c r="BV385" s="26"/>
      <c r="BW385" s="23"/>
      <c r="BX385" s="23"/>
      <c r="BY385" s="26"/>
      <c r="BZ385" s="26"/>
      <c r="CA385" s="26"/>
      <c r="CB385" s="23"/>
      <c r="CC385" s="26"/>
      <c r="CD385" s="26"/>
      <c r="CE385" s="26"/>
      <c r="CF385" s="23"/>
      <c r="CG385" s="23"/>
      <c r="CH385" s="26"/>
      <c r="CI385" s="26"/>
      <c r="CJ385" s="23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3"/>
      <c r="DK385" s="23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3"/>
      <c r="EX385" s="23"/>
      <c r="EY385" s="26"/>
      <c r="EZ385" s="26"/>
      <c r="FA385" s="26"/>
      <c r="FB385" s="26"/>
      <c r="FC385" s="23"/>
      <c r="FD385" s="23"/>
      <c r="FE385" s="23"/>
      <c r="FF385" s="26"/>
      <c r="FG385" s="26"/>
      <c r="FH385" s="23"/>
      <c r="FI385" s="26"/>
      <c r="FJ385" s="26"/>
      <c r="FK385" s="26"/>
      <c r="FL385" s="23"/>
      <c r="FM385" s="26"/>
      <c r="FN385" s="26"/>
      <c r="FO385" s="26"/>
      <c r="FP385" s="26"/>
      <c r="FQ385" s="26"/>
    </row>
    <row r="386" spans="1:173" ht="12.75">
      <c r="A386" s="23"/>
      <c r="B386" s="23"/>
      <c r="C386" s="23"/>
      <c r="D386" s="23"/>
      <c r="E386" s="34"/>
      <c r="F386" s="26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6"/>
      <c r="AB386" s="26"/>
      <c r="AC386" s="23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3"/>
      <c r="AP386" s="26"/>
      <c r="AQ386" s="26"/>
      <c r="AR386" s="23"/>
      <c r="AS386" s="23"/>
      <c r="AT386" s="23"/>
      <c r="AU386" s="23"/>
      <c r="AV386" s="23"/>
      <c r="AW386" s="23"/>
      <c r="AX386" s="26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6"/>
      <c r="BV386" s="26"/>
      <c r="BW386" s="23"/>
      <c r="BX386" s="23"/>
      <c r="BY386" s="26"/>
      <c r="BZ386" s="26"/>
      <c r="CA386" s="26"/>
      <c r="CB386" s="23"/>
      <c r="CC386" s="26"/>
      <c r="CD386" s="26"/>
      <c r="CE386" s="26"/>
      <c r="CF386" s="23"/>
      <c r="CG386" s="23"/>
      <c r="CH386" s="26"/>
      <c r="CI386" s="26"/>
      <c r="CJ386" s="23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3"/>
      <c r="DK386" s="23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3"/>
      <c r="EX386" s="23"/>
      <c r="EY386" s="26"/>
      <c r="EZ386" s="26"/>
      <c r="FA386" s="26"/>
      <c r="FB386" s="26"/>
      <c r="FC386" s="23"/>
      <c r="FD386" s="23"/>
      <c r="FE386" s="23"/>
      <c r="FF386" s="26"/>
      <c r="FG386" s="26"/>
      <c r="FH386" s="23"/>
      <c r="FI386" s="26"/>
      <c r="FJ386" s="26"/>
      <c r="FK386" s="26"/>
      <c r="FL386" s="23"/>
      <c r="FM386" s="26"/>
      <c r="FN386" s="26"/>
      <c r="FO386" s="26"/>
      <c r="FP386" s="26"/>
      <c r="FQ386" s="26"/>
    </row>
    <row r="387" spans="1:173" ht="12.75">
      <c r="A387" s="23"/>
      <c r="B387" s="23"/>
      <c r="C387" s="23"/>
      <c r="D387" s="23"/>
      <c r="E387" s="34"/>
      <c r="F387" s="26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6"/>
      <c r="AB387" s="26"/>
      <c r="AC387" s="23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3"/>
      <c r="AP387" s="26"/>
      <c r="AQ387" s="26"/>
      <c r="AR387" s="23"/>
      <c r="AS387" s="23"/>
      <c r="AT387" s="23"/>
      <c r="AU387" s="23"/>
      <c r="AV387" s="23"/>
      <c r="AW387" s="23"/>
      <c r="AX387" s="26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6"/>
      <c r="BV387" s="26"/>
      <c r="BW387" s="23"/>
      <c r="BX387" s="23"/>
      <c r="BY387" s="26"/>
      <c r="BZ387" s="26"/>
      <c r="CA387" s="26"/>
      <c r="CB387" s="23"/>
      <c r="CC387" s="26"/>
      <c r="CD387" s="26"/>
      <c r="CE387" s="26"/>
      <c r="CF387" s="23"/>
      <c r="CG387" s="23"/>
      <c r="CH387" s="26"/>
      <c r="CI387" s="26"/>
      <c r="CJ387" s="23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3"/>
      <c r="DK387" s="23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3"/>
      <c r="EX387" s="23"/>
      <c r="EY387" s="26"/>
      <c r="EZ387" s="26"/>
      <c r="FA387" s="26"/>
      <c r="FB387" s="26"/>
      <c r="FC387" s="23"/>
      <c r="FD387" s="23"/>
      <c r="FE387" s="23"/>
      <c r="FF387" s="26"/>
      <c r="FG387" s="26"/>
      <c r="FH387" s="23"/>
      <c r="FI387" s="26"/>
      <c r="FJ387" s="26"/>
      <c r="FK387" s="26"/>
      <c r="FL387" s="23"/>
      <c r="FM387" s="26"/>
      <c r="FN387" s="26"/>
      <c r="FO387" s="26"/>
      <c r="FP387" s="26"/>
      <c r="FQ387" s="26"/>
    </row>
    <row r="388" spans="1:173" ht="12.75">
      <c r="A388" s="23"/>
      <c r="B388" s="23"/>
      <c r="C388" s="23"/>
      <c r="D388" s="23"/>
      <c r="E388" s="34"/>
      <c r="F388" s="26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6"/>
      <c r="AB388" s="26"/>
      <c r="AC388" s="23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3"/>
      <c r="AP388" s="26"/>
      <c r="AQ388" s="26"/>
      <c r="AR388" s="23"/>
      <c r="AS388" s="23"/>
      <c r="AT388" s="23"/>
      <c r="AU388" s="23"/>
      <c r="AV388" s="23"/>
      <c r="AW388" s="23"/>
      <c r="AX388" s="26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6"/>
      <c r="BV388" s="26"/>
      <c r="BW388" s="23"/>
      <c r="BX388" s="23"/>
      <c r="BY388" s="26"/>
      <c r="BZ388" s="26"/>
      <c r="CA388" s="26"/>
      <c r="CB388" s="23"/>
      <c r="CC388" s="26"/>
      <c r="CD388" s="26"/>
      <c r="CE388" s="26"/>
      <c r="CF388" s="23"/>
      <c r="CG388" s="23"/>
      <c r="CH388" s="26"/>
      <c r="CI388" s="26"/>
      <c r="CJ388" s="23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3"/>
      <c r="DK388" s="23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3"/>
      <c r="EX388" s="23"/>
      <c r="EY388" s="26"/>
      <c r="EZ388" s="26"/>
      <c r="FA388" s="26"/>
      <c r="FB388" s="26"/>
      <c r="FC388" s="23"/>
      <c r="FD388" s="23"/>
      <c r="FE388" s="23"/>
      <c r="FF388" s="26"/>
      <c r="FG388" s="26"/>
      <c r="FH388" s="23"/>
      <c r="FI388" s="26"/>
      <c r="FJ388" s="26"/>
      <c r="FK388" s="26"/>
      <c r="FL388" s="23"/>
      <c r="FM388" s="26"/>
      <c r="FN388" s="26"/>
      <c r="FO388" s="26"/>
      <c r="FP388" s="26"/>
      <c r="FQ388" s="26"/>
    </row>
    <row r="389" spans="1:173" ht="12.75">
      <c r="A389" s="23"/>
      <c r="B389" s="23"/>
      <c r="C389" s="23"/>
      <c r="D389" s="23"/>
      <c r="E389" s="34"/>
      <c r="F389" s="26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6"/>
      <c r="AB389" s="26"/>
      <c r="AC389" s="23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3"/>
      <c r="AP389" s="26"/>
      <c r="AQ389" s="26"/>
      <c r="AR389" s="23"/>
      <c r="AS389" s="23"/>
      <c r="AT389" s="23"/>
      <c r="AU389" s="23"/>
      <c r="AV389" s="23"/>
      <c r="AW389" s="23"/>
      <c r="AX389" s="26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6"/>
      <c r="BV389" s="26"/>
      <c r="BW389" s="23"/>
      <c r="BX389" s="23"/>
      <c r="BY389" s="26"/>
      <c r="BZ389" s="26"/>
      <c r="CA389" s="26"/>
      <c r="CB389" s="23"/>
      <c r="CC389" s="26"/>
      <c r="CD389" s="26"/>
      <c r="CE389" s="26"/>
      <c r="CF389" s="23"/>
      <c r="CG389" s="23"/>
      <c r="CH389" s="26"/>
      <c r="CI389" s="26"/>
      <c r="CJ389" s="23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3"/>
      <c r="DK389" s="23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3"/>
      <c r="EX389" s="23"/>
      <c r="EY389" s="26"/>
      <c r="EZ389" s="26"/>
      <c r="FA389" s="26"/>
      <c r="FB389" s="26"/>
      <c r="FC389" s="23"/>
      <c r="FD389" s="23"/>
      <c r="FE389" s="23"/>
      <c r="FF389" s="26"/>
      <c r="FG389" s="26"/>
      <c r="FH389" s="23"/>
      <c r="FI389" s="26"/>
      <c r="FJ389" s="26"/>
      <c r="FK389" s="26"/>
      <c r="FL389" s="23"/>
      <c r="FM389" s="26"/>
      <c r="FN389" s="26"/>
      <c r="FO389" s="26"/>
      <c r="FP389" s="26"/>
      <c r="FQ389" s="26"/>
    </row>
    <row r="390" spans="1:173" ht="12.75">
      <c r="A390" s="23"/>
      <c r="B390" s="23"/>
      <c r="C390" s="23"/>
      <c r="D390" s="23"/>
      <c r="E390" s="34"/>
      <c r="F390" s="26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6"/>
      <c r="AB390" s="26"/>
      <c r="AC390" s="23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3"/>
      <c r="AP390" s="26"/>
      <c r="AQ390" s="26"/>
      <c r="AR390" s="23"/>
      <c r="AS390" s="23"/>
      <c r="AT390" s="23"/>
      <c r="AU390" s="23"/>
      <c r="AV390" s="23"/>
      <c r="AW390" s="23"/>
      <c r="AX390" s="26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6"/>
      <c r="BV390" s="26"/>
      <c r="BW390" s="23"/>
      <c r="BX390" s="23"/>
      <c r="BY390" s="26"/>
      <c r="BZ390" s="26"/>
      <c r="CA390" s="26"/>
      <c r="CB390" s="23"/>
      <c r="CC390" s="26"/>
      <c r="CD390" s="26"/>
      <c r="CE390" s="26"/>
      <c r="CF390" s="23"/>
      <c r="CG390" s="23"/>
      <c r="CH390" s="26"/>
      <c r="CI390" s="26"/>
      <c r="CJ390" s="23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3"/>
      <c r="DK390" s="23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3"/>
      <c r="EX390" s="23"/>
      <c r="EY390" s="26"/>
      <c r="EZ390" s="26"/>
      <c r="FA390" s="26"/>
      <c r="FB390" s="26"/>
      <c r="FC390" s="23"/>
      <c r="FD390" s="23"/>
      <c r="FE390" s="23"/>
      <c r="FF390" s="26"/>
      <c r="FG390" s="26"/>
      <c r="FH390" s="23"/>
      <c r="FI390" s="26"/>
      <c r="FJ390" s="26"/>
      <c r="FK390" s="26"/>
      <c r="FL390" s="23"/>
      <c r="FM390" s="26"/>
      <c r="FN390" s="26"/>
      <c r="FO390" s="26"/>
      <c r="FP390" s="26"/>
      <c r="FQ390" s="26"/>
    </row>
    <row r="391" spans="1:173" ht="12.75">
      <c r="A391" s="23"/>
      <c r="B391" s="23"/>
      <c r="C391" s="23"/>
      <c r="D391" s="23"/>
      <c r="E391" s="34"/>
      <c r="F391" s="26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6"/>
      <c r="AB391" s="26"/>
      <c r="AC391" s="23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3"/>
      <c r="AP391" s="26"/>
      <c r="AQ391" s="26"/>
      <c r="AR391" s="23"/>
      <c r="AS391" s="23"/>
      <c r="AT391" s="23"/>
      <c r="AU391" s="23"/>
      <c r="AV391" s="23"/>
      <c r="AW391" s="23"/>
      <c r="AX391" s="26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6"/>
      <c r="BV391" s="26"/>
      <c r="BW391" s="23"/>
      <c r="BX391" s="23"/>
      <c r="BY391" s="26"/>
      <c r="BZ391" s="26"/>
      <c r="CA391" s="26"/>
      <c r="CB391" s="23"/>
      <c r="CC391" s="26"/>
      <c r="CD391" s="26"/>
      <c r="CE391" s="26"/>
      <c r="CF391" s="23"/>
      <c r="CG391" s="23"/>
      <c r="CH391" s="26"/>
      <c r="CI391" s="26"/>
      <c r="CJ391" s="23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3"/>
      <c r="DK391" s="23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3"/>
      <c r="EX391" s="23"/>
      <c r="EY391" s="26"/>
      <c r="EZ391" s="26"/>
      <c r="FA391" s="26"/>
      <c r="FB391" s="26"/>
      <c r="FC391" s="23"/>
      <c r="FD391" s="23"/>
      <c r="FE391" s="23"/>
      <c r="FF391" s="26"/>
      <c r="FG391" s="26"/>
      <c r="FH391" s="23"/>
      <c r="FI391" s="26"/>
      <c r="FJ391" s="26"/>
      <c r="FK391" s="26"/>
      <c r="FL391" s="23"/>
      <c r="FM391" s="26"/>
      <c r="FN391" s="26"/>
      <c r="FO391" s="26"/>
      <c r="FP391" s="26"/>
      <c r="FQ391" s="26"/>
    </row>
    <row r="392" spans="1:173" ht="12.75">
      <c r="A392" s="23"/>
      <c r="B392" s="23"/>
      <c r="C392" s="23"/>
      <c r="D392" s="23"/>
      <c r="E392" s="34"/>
      <c r="F392" s="26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6"/>
      <c r="AB392" s="26"/>
      <c r="AC392" s="23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3"/>
      <c r="AP392" s="26"/>
      <c r="AQ392" s="26"/>
      <c r="AR392" s="23"/>
      <c r="AS392" s="23"/>
      <c r="AT392" s="23"/>
      <c r="AU392" s="23"/>
      <c r="AV392" s="23"/>
      <c r="AW392" s="23"/>
      <c r="AX392" s="26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6"/>
      <c r="BV392" s="26"/>
      <c r="BW392" s="23"/>
      <c r="BX392" s="23"/>
      <c r="BY392" s="26"/>
      <c r="BZ392" s="26"/>
      <c r="CA392" s="26"/>
      <c r="CB392" s="23"/>
      <c r="CC392" s="26"/>
      <c r="CD392" s="26"/>
      <c r="CE392" s="26"/>
      <c r="CF392" s="23"/>
      <c r="CG392" s="23"/>
      <c r="CH392" s="26"/>
      <c r="CI392" s="26"/>
      <c r="CJ392" s="23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3"/>
      <c r="DK392" s="23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3"/>
      <c r="EX392" s="23"/>
      <c r="EY392" s="26"/>
      <c r="EZ392" s="26"/>
      <c r="FA392" s="26"/>
      <c r="FB392" s="26"/>
      <c r="FC392" s="23"/>
      <c r="FD392" s="23"/>
      <c r="FE392" s="23"/>
      <c r="FF392" s="26"/>
      <c r="FG392" s="26"/>
      <c r="FH392" s="23"/>
      <c r="FI392" s="26"/>
      <c r="FJ392" s="26"/>
      <c r="FK392" s="26"/>
      <c r="FL392" s="23"/>
      <c r="FM392" s="26"/>
      <c r="FN392" s="26"/>
      <c r="FO392" s="26"/>
      <c r="FP392" s="26"/>
      <c r="FQ392" s="26"/>
    </row>
    <row r="393" spans="1:173" ht="12.75">
      <c r="A393" s="23"/>
      <c r="B393" s="23"/>
      <c r="C393" s="23"/>
      <c r="D393" s="23"/>
      <c r="E393" s="34"/>
      <c r="F393" s="26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6"/>
      <c r="AB393" s="26"/>
      <c r="AC393" s="23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3"/>
      <c r="AP393" s="26"/>
      <c r="AQ393" s="26"/>
      <c r="AR393" s="23"/>
      <c r="AS393" s="23"/>
      <c r="AT393" s="23"/>
      <c r="AU393" s="23"/>
      <c r="AV393" s="23"/>
      <c r="AW393" s="23"/>
      <c r="AX393" s="26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6"/>
      <c r="BV393" s="26"/>
      <c r="BW393" s="23"/>
      <c r="BX393" s="23"/>
      <c r="BY393" s="26"/>
      <c r="BZ393" s="26"/>
      <c r="CA393" s="26"/>
      <c r="CB393" s="23"/>
      <c r="CC393" s="26"/>
      <c r="CD393" s="26"/>
      <c r="CE393" s="26"/>
      <c r="CF393" s="23"/>
      <c r="CG393" s="23"/>
      <c r="CH393" s="26"/>
      <c r="CI393" s="26"/>
      <c r="CJ393" s="23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3"/>
      <c r="DK393" s="23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3"/>
      <c r="EX393" s="23"/>
      <c r="EY393" s="26"/>
      <c r="EZ393" s="26"/>
      <c r="FA393" s="26"/>
      <c r="FB393" s="26"/>
      <c r="FC393" s="23"/>
      <c r="FD393" s="23"/>
      <c r="FE393" s="23"/>
      <c r="FF393" s="26"/>
      <c r="FG393" s="26"/>
      <c r="FH393" s="23"/>
      <c r="FI393" s="26"/>
      <c r="FJ393" s="26"/>
      <c r="FK393" s="26"/>
      <c r="FL393" s="23"/>
      <c r="FM393" s="26"/>
      <c r="FN393" s="26"/>
      <c r="FO393" s="26"/>
      <c r="FP393" s="26"/>
      <c r="FQ393" s="26"/>
    </row>
    <row r="394" spans="1:173" ht="12.75">
      <c r="A394" s="23"/>
      <c r="B394" s="23"/>
      <c r="C394" s="23"/>
      <c r="D394" s="23"/>
      <c r="E394" s="34"/>
      <c r="F394" s="26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6"/>
      <c r="AB394" s="26"/>
      <c r="AC394" s="23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3"/>
      <c r="AP394" s="26"/>
      <c r="AQ394" s="26"/>
      <c r="AR394" s="23"/>
      <c r="AS394" s="23"/>
      <c r="AT394" s="23"/>
      <c r="AU394" s="23"/>
      <c r="AV394" s="23"/>
      <c r="AW394" s="23"/>
      <c r="AX394" s="26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6"/>
      <c r="BV394" s="26"/>
      <c r="BW394" s="23"/>
      <c r="BX394" s="23"/>
      <c r="BY394" s="26"/>
      <c r="BZ394" s="26"/>
      <c r="CA394" s="26"/>
      <c r="CB394" s="23"/>
      <c r="CC394" s="26"/>
      <c r="CD394" s="26"/>
      <c r="CE394" s="26"/>
      <c r="CF394" s="23"/>
      <c r="CG394" s="23"/>
      <c r="CH394" s="26"/>
      <c r="CI394" s="26"/>
      <c r="CJ394" s="23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3"/>
      <c r="DK394" s="23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3"/>
      <c r="EX394" s="23"/>
      <c r="EY394" s="26"/>
      <c r="EZ394" s="26"/>
      <c r="FA394" s="26"/>
      <c r="FB394" s="26"/>
      <c r="FC394" s="23"/>
      <c r="FD394" s="23"/>
      <c r="FE394" s="23"/>
      <c r="FF394" s="26"/>
      <c r="FG394" s="26"/>
      <c r="FH394" s="23"/>
      <c r="FI394" s="26"/>
      <c r="FJ394" s="26"/>
      <c r="FK394" s="26"/>
      <c r="FL394" s="23"/>
      <c r="FM394" s="26"/>
      <c r="FN394" s="26"/>
      <c r="FO394" s="26"/>
      <c r="FP394" s="26"/>
      <c r="FQ394" s="26"/>
    </row>
    <row r="395" spans="1:173" ht="12.75">
      <c r="A395" s="23"/>
      <c r="B395" s="23"/>
      <c r="C395" s="23"/>
      <c r="D395" s="23"/>
      <c r="E395" s="34"/>
      <c r="F395" s="26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6"/>
      <c r="AB395" s="26"/>
      <c r="AC395" s="23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3"/>
      <c r="AP395" s="26"/>
      <c r="AQ395" s="26"/>
      <c r="AR395" s="23"/>
      <c r="AS395" s="23"/>
      <c r="AT395" s="23"/>
      <c r="AU395" s="23"/>
      <c r="AV395" s="23"/>
      <c r="AW395" s="23"/>
      <c r="AX395" s="26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6"/>
      <c r="BV395" s="26"/>
      <c r="BW395" s="23"/>
      <c r="BX395" s="23"/>
      <c r="BY395" s="26"/>
      <c r="BZ395" s="26"/>
      <c r="CA395" s="26"/>
      <c r="CB395" s="23"/>
      <c r="CC395" s="26"/>
      <c r="CD395" s="26"/>
      <c r="CE395" s="26"/>
      <c r="CF395" s="23"/>
      <c r="CG395" s="23"/>
      <c r="CH395" s="26"/>
      <c r="CI395" s="26"/>
      <c r="CJ395" s="23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3"/>
      <c r="DK395" s="23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3"/>
      <c r="EX395" s="23"/>
      <c r="EY395" s="26"/>
      <c r="EZ395" s="26"/>
      <c r="FA395" s="26"/>
      <c r="FB395" s="26"/>
      <c r="FC395" s="23"/>
      <c r="FD395" s="23"/>
      <c r="FE395" s="23"/>
      <c r="FF395" s="26"/>
      <c r="FG395" s="26"/>
      <c r="FH395" s="23"/>
      <c r="FI395" s="26"/>
      <c r="FJ395" s="26"/>
      <c r="FK395" s="26"/>
      <c r="FL395" s="23"/>
      <c r="FM395" s="26"/>
      <c r="FN395" s="26"/>
      <c r="FO395" s="26"/>
      <c r="FP395" s="26"/>
      <c r="FQ395" s="26"/>
    </row>
    <row r="396" spans="1:173" ht="12.75">
      <c r="A396" s="23"/>
      <c r="B396" s="23"/>
      <c r="C396" s="23"/>
      <c r="D396" s="23"/>
      <c r="E396" s="34"/>
      <c r="F396" s="26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6"/>
      <c r="AB396" s="26"/>
      <c r="AC396" s="23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3"/>
      <c r="AP396" s="26"/>
      <c r="AQ396" s="26"/>
      <c r="AR396" s="23"/>
      <c r="AS396" s="23"/>
      <c r="AT396" s="23"/>
      <c r="AU396" s="23"/>
      <c r="AV396" s="23"/>
      <c r="AW396" s="23"/>
      <c r="AX396" s="26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6"/>
      <c r="BV396" s="26"/>
      <c r="BW396" s="23"/>
      <c r="BX396" s="23"/>
      <c r="BY396" s="26"/>
      <c r="BZ396" s="26"/>
      <c r="CA396" s="26"/>
      <c r="CB396" s="23"/>
      <c r="CC396" s="26"/>
      <c r="CD396" s="26"/>
      <c r="CE396" s="26"/>
      <c r="CF396" s="23"/>
      <c r="CG396" s="23"/>
      <c r="CH396" s="26"/>
      <c r="CI396" s="26"/>
      <c r="CJ396" s="23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3"/>
      <c r="DK396" s="23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3"/>
      <c r="EX396" s="23"/>
      <c r="EY396" s="26"/>
      <c r="EZ396" s="26"/>
      <c r="FA396" s="26"/>
      <c r="FB396" s="26"/>
      <c r="FC396" s="23"/>
      <c r="FD396" s="23"/>
      <c r="FE396" s="23"/>
      <c r="FF396" s="26"/>
      <c r="FG396" s="26"/>
      <c r="FH396" s="23"/>
      <c r="FI396" s="26"/>
      <c r="FJ396" s="26"/>
      <c r="FK396" s="26"/>
      <c r="FL396" s="23"/>
      <c r="FM396" s="26"/>
      <c r="FN396" s="26"/>
      <c r="FO396" s="26"/>
      <c r="FP396" s="26"/>
      <c r="FQ396" s="26"/>
    </row>
    <row r="397" spans="1:173" ht="12.75">
      <c r="A397" s="23"/>
      <c r="B397" s="23"/>
      <c r="C397" s="23"/>
      <c r="D397" s="23"/>
      <c r="E397" s="34"/>
      <c r="F397" s="26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6"/>
      <c r="AB397" s="26"/>
      <c r="AC397" s="23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3"/>
      <c r="AP397" s="26"/>
      <c r="AQ397" s="26"/>
      <c r="AR397" s="23"/>
      <c r="AS397" s="23"/>
      <c r="AT397" s="23"/>
      <c r="AU397" s="23"/>
      <c r="AV397" s="23"/>
      <c r="AW397" s="23"/>
      <c r="AX397" s="26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6"/>
      <c r="BV397" s="26"/>
      <c r="BW397" s="23"/>
      <c r="BX397" s="23"/>
      <c r="BY397" s="26"/>
      <c r="BZ397" s="26"/>
      <c r="CA397" s="26"/>
      <c r="CB397" s="23"/>
      <c r="CC397" s="26"/>
      <c r="CD397" s="26"/>
      <c r="CE397" s="26"/>
      <c r="CF397" s="23"/>
      <c r="CG397" s="23"/>
      <c r="CH397" s="26"/>
      <c r="CI397" s="26"/>
      <c r="CJ397" s="23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3"/>
      <c r="DK397" s="23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3"/>
      <c r="EX397" s="23"/>
      <c r="EY397" s="26"/>
      <c r="EZ397" s="26"/>
      <c r="FA397" s="26"/>
      <c r="FB397" s="26"/>
      <c r="FC397" s="23"/>
      <c r="FD397" s="23"/>
      <c r="FE397" s="23"/>
      <c r="FF397" s="26"/>
      <c r="FG397" s="26"/>
      <c r="FH397" s="23"/>
      <c r="FI397" s="26"/>
      <c r="FJ397" s="26"/>
      <c r="FK397" s="26"/>
      <c r="FL397" s="23"/>
      <c r="FM397" s="26"/>
      <c r="FN397" s="26"/>
      <c r="FO397" s="26"/>
      <c r="FP397" s="26"/>
      <c r="FQ397" s="26"/>
    </row>
    <row r="398" spans="1:173" ht="12.75">
      <c r="A398" s="23"/>
      <c r="B398" s="23"/>
      <c r="C398" s="23"/>
      <c r="D398" s="23"/>
      <c r="E398" s="34"/>
      <c r="F398" s="26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6"/>
      <c r="AB398" s="26"/>
      <c r="AC398" s="23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3"/>
      <c r="AP398" s="26"/>
      <c r="AQ398" s="26"/>
      <c r="AR398" s="23"/>
      <c r="AS398" s="23"/>
      <c r="AT398" s="23"/>
      <c r="AU398" s="23"/>
      <c r="AV398" s="23"/>
      <c r="AW398" s="23"/>
      <c r="AX398" s="26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6"/>
      <c r="BV398" s="26"/>
      <c r="BW398" s="23"/>
      <c r="BX398" s="23"/>
      <c r="BY398" s="26"/>
      <c r="BZ398" s="26"/>
      <c r="CA398" s="26"/>
      <c r="CB398" s="23"/>
      <c r="CC398" s="26"/>
      <c r="CD398" s="26"/>
      <c r="CE398" s="26"/>
      <c r="CF398" s="23"/>
      <c r="CG398" s="23"/>
      <c r="CH398" s="26"/>
      <c r="CI398" s="26"/>
      <c r="CJ398" s="23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3"/>
      <c r="DK398" s="23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3"/>
      <c r="EX398" s="23"/>
      <c r="EY398" s="26"/>
      <c r="EZ398" s="26"/>
      <c r="FA398" s="26"/>
      <c r="FB398" s="26"/>
      <c r="FC398" s="23"/>
      <c r="FD398" s="23"/>
      <c r="FE398" s="23"/>
      <c r="FF398" s="26"/>
      <c r="FG398" s="26"/>
      <c r="FH398" s="23"/>
      <c r="FI398" s="26"/>
      <c r="FJ398" s="26"/>
      <c r="FK398" s="26"/>
      <c r="FL398" s="23"/>
      <c r="FM398" s="26"/>
      <c r="FN398" s="26"/>
      <c r="FO398" s="26"/>
      <c r="FP398" s="26"/>
      <c r="FQ398" s="26"/>
    </row>
    <row r="399" spans="1:173" ht="12.75">
      <c r="A399" s="23"/>
      <c r="B399" s="23"/>
      <c r="C399" s="23"/>
      <c r="D399" s="23"/>
      <c r="E399" s="34"/>
      <c r="F399" s="26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6"/>
      <c r="AB399" s="26"/>
      <c r="AC399" s="23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3"/>
      <c r="AP399" s="26"/>
      <c r="AQ399" s="26"/>
      <c r="AR399" s="23"/>
      <c r="AS399" s="23"/>
      <c r="AT399" s="23"/>
      <c r="AU399" s="23"/>
      <c r="AV399" s="23"/>
      <c r="AW399" s="23"/>
      <c r="AX399" s="26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6"/>
      <c r="BV399" s="26"/>
      <c r="BW399" s="23"/>
      <c r="BX399" s="23"/>
      <c r="BY399" s="26"/>
      <c r="BZ399" s="26"/>
      <c r="CA399" s="26"/>
      <c r="CB399" s="23"/>
      <c r="CC399" s="26"/>
      <c r="CD399" s="26"/>
      <c r="CE399" s="26"/>
      <c r="CF399" s="23"/>
      <c r="CG399" s="23"/>
      <c r="CH399" s="26"/>
      <c r="CI399" s="26"/>
      <c r="CJ399" s="23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3"/>
      <c r="DK399" s="23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3"/>
      <c r="EX399" s="23"/>
      <c r="EY399" s="26"/>
      <c r="EZ399" s="26"/>
      <c r="FA399" s="26"/>
      <c r="FB399" s="26"/>
      <c r="FC399" s="23"/>
      <c r="FD399" s="23"/>
      <c r="FE399" s="23"/>
      <c r="FF399" s="26"/>
      <c r="FG399" s="26"/>
      <c r="FH399" s="23"/>
      <c r="FI399" s="26"/>
      <c r="FJ399" s="26"/>
      <c r="FK399" s="26"/>
      <c r="FL399" s="23"/>
      <c r="FM399" s="26"/>
      <c r="FN399" s="26"/>
      <c r="FO399" s="26"/>
      <c r="FP399" s="26"/>
      <c r="FQ399" s="26"/>
    </row>
    <row r="400" spans="1:173" ht="12.75">
      <c r="A400" s="23"/>
      <c r="B400" s="23"/>
      <c r="C400" s="23"/>
      <c r="D400" s="23"/>
      <c r="E400" s="34"/>
      <c r="F400" s="26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6"/>
      <c r="AB400" s="26"/>
      <c r="AC400" s="23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3"/>
      <c r="AP400" s="26"/>
      <c r="AQ400" s="26"/>
      <c r="AR400" s="23"/>
      <c r="AS400" s="23"/>
      <c r="AT400" s="23"/>
      <c r="AU400" s="23"/>
      <c r="AV400" s="23"/>
      <c r="AW400" s="23"/>
      <c r="AX400" s="26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6"/>
      <c r="BV400" s="26"/>
      <c r="BW400" s="23"/>
      <c r="BX400" s="23"/>
      <c r="BY400" s="26"/>
      <c r="BZ400" s="26"/>
      <c r="CA400" s="26"/>
      <c r="CB400" s="23"/>
      <c r="CC400" s="26"/>
      <c r="CD400" s="26"/>
      <c r="CE400" s="26"/>
      <c r="CF400" s="23"/>
      <c r="CG400" s="23"/>
      <c r="CH400" s="26"/>
      <c r="CI400" s="26"/>
      <c r="CJ400" s="23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3"/>
      <c r="DK400" s="23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3"/>
      <c r="EX400" s="23"/>
      <c r="EY400" s="26"/>
      <c r="EZ400" s="26"/>
      <c r="FA400" s="26"/>
      <c r="FB400" s="26"/>
      <c r="FC400" s="23"/>
      <c r="FD400" s="23"/>
      <c r="FE400" s="23"/>
      <c r="FF400" s="26"/>
      <c r="FG400" s="26"/>
      <c r="FH400" s="23"/>
      <c r="FI400" s="26"/>
      <c r="FJ400" s="26"/>
      <c r="FK400" s="26"/>
      <c r="FL400" s="23"/>
      <c r="FM400" s="26"/>
      <c r="FN400" s="26"/>
      <c r="FO400" s="26"/>
      <c r="FP400" s="26"/>
      <c r="FQ400" s="26"/>
    </row>
    <row r="401" spans="1:173" ht="12.75">
      <c r="A401" s="23"/>
      <c r="B401" s="23"/>
      <c r="C401" s="23"/>
      <c r="D401" s="23"/>
      <c r="E401" s="34"/>
      <c r="F401" s="26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6"/>
      <c r="AB401" s="26"/>
      <c r="AC401" s="23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3"/>
      <c r="AP401" s="26"/>
      <c r="AQ401" s="26"/>
      <c r="AR401" s="23"/>
      <c r="AS401" s="23"/>
      <c r="AT401" s="23"/>
      <c r="AU401" s="23"/>
      <c r="AV401" s="23"/>
      <c r="AW401" s="23"/>
      <c r="AX401" s="26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6"/>
      <c r="BV401" s="26"/>
      <c r="BW401" s="23"/>
      <c r="BX401" s="23"/>
      <c r="BY401" s="26"/>
      <c r="BZ401" s="26"/>
      <c r="CA401" s="26"/>
      <c r="CB401" s="23"/>
      <c r="CC401" s="26"/>
      <c r="CD401" s="26"/>
      <c r="CE401" s="26"/>
      <c r="CF401" s="23"/>
      <c r="CG401" s="23"/>
      <c r="CH401" s="26"/>
      <c r="CI401" s="26"/>
      <c r="CJ401" s="23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3"/>
      <c r="DK401" s="23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3"/>
      <c r="EX401" s="23"/>
      <c r="EY401" s="26"/>
      <c r="EZ401" s="26"/>
      <c r="FA401" s="26"/>
      <c r="FB401" s="26"/>
      <c r="FC401" s="23"/>
      <c r="FD401" s="23"/>
      <c r="FE401" s="23"/>
      <c r="FF401" s="26"/>
      <c r="FG401" s="26"/>
      <c r="FH401" s="23"/>
      <c r="FI401" s="26"/>
      <c r="FJ401" s="26"/>
      <c r="FK401" s="26"/>
      <c r="FL401" s="23"/>
      <c r="FM401" s="26"/>
      <c r="FN401" s="26"/>
      <c r="FO401" s="26"/>
      <c r="FP401" s="26"/>
      <c r="FQ401" s="26"/>
    </row>
    <row r="402" spans="1:173" ht="12.75">
      <c r="A402" s="23"/>
      <c r="B402" s="23"/>
      <c r="C402" s="23"/>
      <c r="D402" s="23"/>
      <c r="E402" s="34"/>
      <c r="F402" s="26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6"/>
      <c r="AB402" s="26"/>
      <c r="AC402" s="23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3"/>
      <c r="AP402" s="26"/>
      <c r="AQ402" s="26"/>
      <c r="AR402" s="23"/>
      <c r="AS402" s="23"/>
      <c r="AT402" s="23"/>
      <c r="AU402" s="23"/>
      <c r="AV402" s="23"/>
      <c r="AW402" s="23"/>
      <c r="AX402" s="26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6"/>
      <c r="BV402" s="26"/>
      <c r="BW402" s="23"/>
      <c r="BX402" s="23"/>
      <c r="BY402" s="26"/>
      <c r="BZ402" s="26"/>
      <c r="CA402" s="26"/>
      <c r="CB402" s="23"/>
      <c r="CC402" s="26"/>
      <c r="CD402" s="26"/>
      <c r="CE402" s="26"/>
      <c r="CF402" s="23"/>
      <c r="CG402" s="23"/>
      <c r="CH402" s="26"/>
      <c r="CI402" s="26"/>
      <c r="CJ402" s="23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3"/>
      <c r="DK402" s="23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3"/>
      <c r="EX402" s="23"/>
      <c r="EY402" s="26"/>
      <c r="EZ402" s="26"/>
      <c r="FA402" s="26"/>
      <c r="FB402" s="26"/>
      <c r="FC402" s="23"/>
      <c r="FD402" s="23"/>
      <c r="FE402" s="23"/>
      <c r="FF402" s="26"/>
      <c r="FG402" s="26"/>
      <c r="FH402" s="23"/>
      <c r="FI402" s="26"/>
      <c r="FJ402" s="26"/>
      <c r="FK402" s="26"/>
      <c r="FL402" s="23"/>
      <c r="FM402" s="26"/>
      <c r="FN402" s="26"/>
      <c r="FO402" s="26"/>
      <c r="FP402" s="26"/>
      <c r="FQ402" s="26"/>
    </row>
    <row r="403" spans="1:173" ht="12.75">
      <c r="A403" s="23"/>
      <c r="B403" s="23"/>
      <c r="C403" s="23"/>
      <c r="D403" s="23"/>
      <c r="E403" s="34"/>
      <c r="F403" s="26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6"/>
      <c r="AB403" s="26"/>
      <c r="AC403" s="23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3"/>
      <c r="AP403" s="26"/>
      <c r="AQ403" s="26"/>
      <c r="AR403" s="23"/>
      <c r="AS403" s="23"/>
      <c r="AT403" s="23"/>
      <c r="AU403" s="23"/>
      <c r="AV403" s="23"/>
      <c r="AW403" s="23"/>
      <c r="AX403" s="26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6"/>
      <c r="BV403" s="26"/>
      <c r="BW403" s="23"/>
      <c r="BX403" s="23"/>
      <c r="BY403" s="26"/>
      <c r="BZ403" s="26"/>
      <c r="CA403" s="26"/>
      <c r="CB403" s="23"/>
      <c r="CC403" s="26"/>
      <c r="CD403" s="26"/>
      <c r="CE403" s="26"/>
      <c r="CF403" s="23"/>
      <c r="CG403" s="23"/>
      <c r="CH403" s="26"/>
      <c r="CI403" s="26"/>
      <c r="CJ403" s="23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3"/>
      <c r="DK403" s="23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3"/>
      <c r="EX403" s="23"/>
      <c r="EY403" s="26"/>
      <c r="EZ403" s="26"/>
      <c r="FA403" s="26"/>
      <c r="FB403" s="26"/>
      <c r="FC403" s="23"/>
      <c r="FD403" s="23"/>
      <c r="FE403" s="23"/>
      <c r="FF403" s="26"/>
      <c r="FG403" s="26"/>
      <c r="FH403" s="23"/>
      <c r="FI403" s="26"/>
      <c r="FJ403" s="26"/>
      <c r="FK403" s="26"/>
      <c r="FL403" s="23"/>
      <c r="FM403" s="26"/>
      <c r="FN403" s="26"/>
      <c r="FO403" s="26"/>
      <c r="FP403" s="26"/>
      <c r="FQ403" s="26"/>
    </row>
    <row r="404" spans="1:173" ht="12.75">
      <c r="A404" s="23"/>
      <c r="B404" s="23"/>
      <c r="C404" s="23"/>
      <c r="D404" s="23"/>
      <c r="E404" s="34"/>
      <c r="F404" s="26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6"/>
      <c r="AB404" s="26"/>
      <c r="AC404" s="23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3"/>
      <c r="AP404" s="26"/>
      <c r="AQ404" s="26"/>
      <c r="AR404" s="23"/>
      <c r="AS404" s="23"/>
      <c r="AT404" s="23"/>
      <c r="AU404" s="23"/>
      <c r="AV404" s="23"/>
      <c r="AW404" s="23"/>
      <c r="AX404" s="26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6"/>
      <c r="BV404" s="26"/>
      <c r="BW404" s="23"/>
      <c r="BX404" s="23"/>
      <c r="BY404" s="26"/>
      <c r="BZ404" s="26"/>
      <c r="CA404" s="26"/>
      <c r="CB404" s="23"/>
      <c r="CC404" s="26"/>
      <c r="CD404" s="26"/>
      <c r="CE404" s="26"/>
      <c r="CF404" s="23"/>
      <c r="CG404" s="23"/>
      <c r="CH404" s="26"/>
      <c r="CI404" s="26"/>
      <c r="CJ404" s="23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3"/>
      <c r="DK404" s="23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3"/>
      <c r="EX404" s="23"/>
      <c r="EY404" s="26"/>
      <c r="EZ404" s="26"/>
      <c r="FA404" s="26"/>
      <c r="FB404" s="26"/>
      <c r="FC404" s="23"/>
      <c r="FD404" s="23"/>
      <c r="FE404" s="23"/>
      <c r="FF404" s="26"/>
      <c r="FG404" s="26"/>
      <c r="FH404" s="23"/>
      <c r="FI404" s="26"/>
      <c r="FJ404" s="26"/>
      <c r="FK404" s="26"/>
      <c r="FL404" s="23"/>
      <c r="FM404" s="26"/>
      <c r="FN404" s="26"/>
      <c r="FO404" s="26"/>
      <c r="FP404" s="26"/>
      <c r="FQ404" s="26"/>
    </row>
    <row r="405" spans="1:173" ht="12.75">
      <c r="A405" s="23"/>
      <c r="B405" s="23"/>
      <c r="C405" s="23"/>
      <c r="D405" s="23"/>
      <c r="E405" s="34"/>
      <c r="F405" s="26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6"/>
      <c r="AB405" s="26"/>
      <c r="AC405" s="23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3"/>
      <c r="AP405" s="26"/>
      <c r="AQ405" s="26"/>
      <c r="AR405" s="23"/>
      <c r="AS405" s="23"/>
      <c r="AT405" s="23"/>
      <c r="AU405" s="23"/>
      <c r="AV405" s="23"/>
      <c r="AW405" s="23"/>
      <c r="AX405" s="26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6"/>
      <c r="BV405" s="26"/>
      <c r="BW405" s="23"/>
      <c r="BX405" s="23"/>
      <c r="BY405" s="26"/>
      <c r="BZ405" s="26"/>
      <c r="CA405" s="26"/>
      <c r="CB405" s="23"/>
      <c r="CC405" s="26"/>
      <c r="CD405" s="26"/>
      <c r="CE405" s="26"/>
      <c r="CF405" s="23"/>
      <c r="CG405" s="23"/>
      <c r="CH405" s="26"/>
      <c r="CI405" s="26"/>
      <c r="CJ405" s="23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3"/>
      <c r="DK405" s="23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3"/>
      <c r="EX405" s="23"/>
      <c r="EY405" s="26"/>
      <c r="EZ405" s="26"/>
      <c r="FA405" s="26"/>
      <c r="FB405" s="26"/>
      <c r="FC405" s="23"/>
      <c r="FD405" s="23"/>
      <c r="FE405" s="23"/>
      <c r="FF405" s="26"/>
      <c r="FG405" s="26"/>
      <c r="FH405" s="23"/>
      <c r="FI405" s="26"/>
      <c r="FJ405" s="26"/>
      <c r="FK405" s="26"/>
      <c r="FL405" s="23"/>
      <c r="FM405" s="26"/>
      <c r="FN405" s="26"/>
      <c r="FO405" s="26"/>
      <c r="FP405" s="26"/>
      <c r="FQ405" s="26"/>
    </row>
    <row r="406" spans="1:173" ht="12.75">
      <c r="A406" s="23"/>
      <c r="B406" s="23"/>
      <c r="C406" s="23"/>
      <c r="D406" s="23"/>
      <c r="E406" s="34"/>
      <c r="F406" s="26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6"/>
      <c r="AB406" s="26"/>
      <c r="AC406" s="23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3"/>
      <c r="AP406" s="26"/>
      <c r="AQ406" s="26"/>
      <c r="AR406" s="23"/>
      <c r="AS406" s="23"/>
      <c r="AT406" s="23"/>
      <c r="AU406" s="23"/>
      <c r="AV406" s="23"/>
      <c r="AW406" s="23"/>
      <c r="AX406" s="26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6"/>
      <c r="BV406" s="26"/>
      <c r="BW406" s="23"/>
      <c r="BX406" s="23"/>
      <c r="BY406" s="26"/>
      <c r="BZ406" s="26"/>
      <c r="CA406" s="26"/>
      <c r="CB406" s="23"/>
      <c r="CC406" s="26"/>
      <c r="CD406" s="26"/>
      <c r="CE406" s="26"/>
      <c r="CF406" s="23"/>
      <c r="CG406" s="23"/>
      <c r="CH406" s="26"/>
      <c r="CI406" s="26"/>
      <c r="CJ406" s="23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3"/>
      <c r="DK406" s="23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3"/>
      <c r="EX406" s="23"/>
      <c r="EY406" s="26"/>
      <c r="EZ406" s="26"/>
      <c r="FA406" s="26"/>
      <c r="FB406" s="26"/>
      <c r="FC406" s="23"/>
      <c r="FD406" s="23"/>
      <c r="FE406" s="23"/>
      <c r="FF406" s="26"/>
      <c r="FG406" s="26"/>
      <c r="FH406" s="23"/>
      <c r="FI406" s="26"/>
      <c r="FJ406" s="26"/>
      <c r="FK406" s="26"/>
      <c r="FL406" s="23"/>
      <c r="FM406" s="26"/>
      <c r="FN406" s="26"/>
      <c r="FO406" s="26"/>
      <c r="FP406" s="26"/>
      <c r="FQ406" s="26"/>
    </row>
    <row r="407" spans="1:173" ht="12.75">
      <c r="A407" s="23"/>
      <c r="B407" s="23"/>
      <c r="C407" s="23"/>
      <c r="D407" s="23"/>
      <c r="E407" s="34"/>
      <c r="F407" s="26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6"/>
      <c r="AB407" s="26"/>
      <c r="AC407" s="23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3"/>
      <c r="AP407" s="26"/>
      <c r="AQ407" s="26"/>
      <c r="AR407" s="23"/>
      <c r="AS407" s="23"/>
      <c r="AT407" s="23"/>
      <c r="AU407" s="23"/>
      <c r="AV407" s="23"/>
      <c r="AW407" s="23"/>
      <c r="AX407" s="26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6"/>
      <c r="BV407" s="26"/>
      <c r="BW407" s="23"/>
      <c r="BX407" s="23"/>
      <c r="BY407" s="26"/>
      <c r="BZ407" s="26"/>
      <c r="CA407" s="26"/>
      <c r="CB407" s="23"/>
      <c r="CC407" s="26"/>
      <c r="CD407" s="26"/>
      <c r="CE407" s="26"/>
      <c r="CF407" s="23"/>
      <c r="CG407" s="23"/>
      <c r="CH407" s="26"/>
      <c r="CI407" s="26"/>
      <c r="CJ407" s="23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3"/>
      <c r="DK407" s="23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3"/>
      <c r="EX407" s="23"/>
      <c r="EY407" s="26"/>
      <c r="EZ407" s="26"/>
      <c r="FA407" s="26"/>
      <c r="FB407" s="26"/>
      <c r="FC407" s="23"/>
      <c r="FD407" s="23"/>
      <c r="FE407" s="23"/>
      <c r="FF407" s="26"/>
      <c r="FG407" s="26"/>
      <c r="FH407" s="23"/>
      <c r="FI407" s="26"/>
      <c r="FJ407" s="26"/>
      <c r="FK407" s="26"/>
      <c r="FL407" s="23"/>
      <c r="FM407" s="26"/>
      <c r="FN407" s="26"/>
      <c r="FO407" s="26"/>
      <c r="FP407" s="26"/>
      <c r="FQ407" s="26"/>
    </row>
    <row r="408" spans="1:173" ht="12.75">
      <c r="A408" s="23"/>
      <c r="B408" s="23"/>
      <c r="C408" s="23"/>
      <c r="D408" s="23"/>
      <c r="E408" s="34"/>
      <c r="F408" s="26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6"/>
      <c r="AB408" s="26"/>
      <c r="AC408" s="23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3"/>
      <c r="AP408" s="26"/>
      <c r="AQ408" s="26"/>
      <c r="AR408" s="23"/>
      <c r="AS408" s="23"/>
      <c r="AT408" s="23"/>
      <c r="AU408" s="23"/>
      <c r="AV408" s="23"/>
      <c r="AW408" s="23"/>
      <c r="AX408" s="26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6"/>
      <c r="BV408" s="26"/>
      <c r="BW408" s="23"/>
      <c r="BX408" s="23"/>
      <c r="BY408" s="26"/>
      <c r="BZ408" s="26"/>
      <c r="CA408" s="26"/>
      <c r="CB408" s="23"/>
      <c r="CC408" s="26"/>
      <c r="CD408" s="26"/>
      <c r="CE408" s="26"/>
      <c r="CF408" s="23"/>
      <c r="CG408" s="23"/>
      <c r="CH408" s="26"/>
      <c r="CI408" s="26"/>
      <c r="CJ408" s="23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3"/>
      <c r="DK408" s="23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3"/>
      <c r="EX408" s="23"/>
      <c r="EY408" s="26"/>
      <c r="EZ408" s="26"/>
      <c r="FA408" s="26"/>
      <c r="FB408" s="26"/>
      <c r="FC408" s="23"/>
      <c r="FD408" s="23"/>
      <c r="FE408" s="23"/>
      <c r="FF408" s="26"/>
      <c r="FG408" s="26"/>
      <c r="FH408" s="23"/>
      <c r="FI408" s="26"/>
      <c r="FJ408" s="26"/>
      <c r="FK408" s="26"/>
      <c r="FL408" s="23"/>
      <c r="FM408" s="26"/>
      <c r="FN408" s="26"/>
      <c r="FO408" s="26"/>
      <c r="FP408" s="26"/>
      <c r="FQ408" s="26"/>
    </row>
    <row r="409" spans="1:173" ht="12.75">
      <c r="A409" s="23"/>
      <c r="B409" s="23"/>
      <c r="C409" s="23"/>
      <c r="D409" s="23"/>
      <c r="E409" s="34"/>
      <c r="F409" s="26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6"/>
      <c r="AB409" s="26"/>
      <c r="AC409" s="23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3"/>
      <c r="AP409" s="26"/>
      <c r="AQ409" s="26"/>
      <c r="AR409" s="23"/>
      <c r="AS409" s="23"/>
      <c r="AT409" s="23"/>
      <c r="AU409" s="23"/>
      <c r="AV409" s="23"/>
      <c r="AW409" s="23"/>
      <c r="AX409" s="26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6"/>
      <c r="BV409" s="26"/>
      <c r="BW409" s="23"/>
      <c r="BX409" s="23"/>
      <c r="BY409" s="26"/>
      <c r="BZ409" s="26"/>
      <c r="CA409" s="26"/>
      <c r="CB409" s="23"/>
      <c r="CC409" s="26"/>
      <c r="CD409" s="26"/>
      <c r="CE409" s="26"/>
      <c r="CF409" s="23"/>
      <c r="CG409" s="23"/>
      <c r="CH409" s="26"/>
      <c r="CI409" s="26"/>
      <c r="CJ409" s="23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3"/>
      <c r="DK409" s="23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3"/>
      <c r="EX409" s="23"/>
      <c r="EY409" s="26"/>
      <c r="EZ409" s="26"/>
      <c r="FA409" s="26"/>
      <c r="FB409" s="26"/>
      <c r="FC409" s="23"/>
      <c r="FD409" s="23"/>
      <c r="FE409" s="23"/>
      <c r="FF409" s="26"/>
      <c r="FG409" s="26"/>
      <c r="FH409" s="23"/>
      <c r="FI409" s="26"/>
      <c r="FJ409" s="26"/>
      <c r="FK409" s="26"/>
      <c r="FL409" s="23"/>
      <c r="FM409" s="26"/>
      <c r="FN409" s="26"/>
      <c r="FO409" s="26"/>
      <c r="FP409" s="26"/>
      <c r="FQ409" s="26"/>
    </row>
    <row r="410" spans="1:173" ht="12.75">
      <c r="A410" s="23"/>
      <c r="B410" s="23"/>
      <c r="C410" s="23"/>
      <c r="D410" s="23"/>
      <c r="E410" s="34"/>
      <c r="F410" s="26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6"/>
      <c r="AB410" s="26"/>
      <c r="AC410" s="23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3"/>
      <c r="AP410" s="26"/>
      <c r="AQ410" s="26"/>
      <c r="AR410" s="23"/>
      <c r="AS410" s="23"/>
      <c r="AT410" s="23"/>
      <c r="AU410" s="23"/>
      <c r="AV410" s="23"/>
      <c r="AW410" s="23"/>
      <c r="AX410" s="26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6"/>
      <c r="BV410" s="26"/>
      <c r="BW410" s="23"/>
      <c r="BX410" s="23"/>
      <c r="BY410" s="26"/>
      <c r="BZ410" s="26"/>
      <c r="CA410" s="26"/>
      <c r="CB410" s="23"/>
      <c r="CC410" s="26"/>
      <c r="CD410" s="26"/>
      <c r="CE410" s="26"/>
      <c r="CF410" s="23"/>
      <c r="CG410" s="23"/>
      <c r="CH410" s="26"/>
      <c r="CI410" s="26"/>
      <c r="CJ410" s="23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3"/>
      <c r="DK410" s="23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3"/>
      <c r="EX410" s="23"/>
      <c r="EY410" s="26"/>
      <c r="EZ410" s="26"/>
      <c r="FA410" s="26"/>
      <c r="FB410" s="26"/>
      <c r="FC410" s="23"/>
      <c r="FD410" s="23"/>
      <c r="FE410" s="23"/>
      <c r="FF410" s="26"/>
      <c r="FG410" s="26"/>
      <c r="FH410" s="23"/>
      <c r="FI410" s="26"/>
      <c r="FJ410" s="26"/>
      <c r="FK410" s="26"/>
      <c r="FL410" s="23"/>
      <c r="FM410" s="26"/>
      <c r="FN410" s="26"/>
      <c r="FO410" s="26"/>
      <c r="FP410" s="26"/>
      <c r="FQ410" s="26"/>
    </row>
    <row r="411" spans="1:173" ht="12.75">
      <c r="A411" s="23"/>
      <c r="B411" s="23"/>
      <c r="C411" s="23"/>
      <c r="D411" s="23"/>
      <c r="E411" s="34"/>
      <c r="F411" s="26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6"/>
      <c r="AB411" s="26"/>
      <c r="AC411" s="23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3"/>
      <c r="AP411" s="26"/>
      <c r="AQ411" s="26"/>
      <c r="AR411" s="23"/>
      <c r="AS411" s="23"/>
      <c r="AT411" s="23"/>
      <c r="AU411" s="23"/>
      <c r="AV411" s="23"/>
      <c r="AW411" s="23"/>
      <c r="AX411" s="26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6"/>
      <c r="BV411" s="26"/>
      <c r="BW411" s="23"/>
      <c r="BX411" s="23"/>
      <c r="BY411" s="26"/>
      <c r="BZ411" s="26"/>
      <c r="CA411" s="26"/>
      <c r="CB411" s="23"/>
      <c r="CC411" s="26"/>
      <c r="CD411" s="26"/>
      <c r="CE411" s="26"/>
      <c r="CF411" s="23"/>
      <c r="CG411" s="23"/>
      <c r="CH411" s="26"/>
      <c r="CI411" s="26"/>
      <c r="CJ411" s="23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3"/>
      <c r="DK411" s="23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3"/>
      <c r="EX411" s="23"/>
      <c r="EY411" s="26"/>
      <c r="EZ411" s="26"/>
      <c r="FA411" s="26"/>
      <c r="FB411" s="26"/>
      <c r="FC411" s="23"/>
      <c r="FD411" s="23"/>
      <c r="FE411" s="23"/>
      <c r="FF411" s="26"/>
      <c r="FG411" s="26"/>
      <c r="FH411" s="23"/>
      <c r="FI411" s="26"/>
      <c r="FJ411" s="26"/>
      <c r="FK411" s="26"/>
      <c r="FL411" s="23"/>
      <c r="FM411" s="26"/>
      <c r="FN411" s="26"/>
      <c r="FO411" s="26"/>
      <c r="FP411" s="26"/>
      <c r="FQ411" s="26"/>
    </row>
    <row r="412" spans="1:173" ht="12.75">
      <c r="A412" s="23"/>
      <c r="B412" s="23"/>
      <c r="C412" s="23"/>
      <c r="D412" s="23"/>
      <c r="E412" s="34"/>
      <c r="F412" s="26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6"/>
      <c r="AB412" s="26"/>
      <c r="AC412" s="23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3"/>
      <c r="AP412" s="26"/>
      <c r="AQ412" s="26"/>
      <c r="AR412" s="23"/>
      <c r="AS412" s="23"/>
      <c r="AT412" s="23"/>
      <c r="AU412" s="23"/>
      <c r="AV412" s="23"/>
      <c r="AW412" s="23"/>
      <c r="AX412" s="26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6"/>
      <c r="BV412" s="26"/>
      <c r="BW412" s="23"/>
      <c r="BX412" s="23"/>
      <c r="BY412" s="26"/>
      <c r="BZ412" s="26"/>
      <c r="CA412" s="26"/>
      <c r="CB412" s="23"/>
      <c r="CC412" s="26"/>
      <c r="CD412" s="26"/>
      <c r="CE412" s="26"/>
      <c r="CF412" s="23"/>
      <c r="CG412" s="23"/>
      <c r="CH412" s="26"/>
      <c r="CI412" s="26"/>
      <c r="CJ412" s="23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3"/>
      <c r="DK412" s="23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3"/>
      <c r="EX412" s="23"/>
      <c r="EY412" s="26"/>
      <c r="EZ412" s="26"/>
      <c r="FA412" s="26"/>
      <c r="FB412" s="26"/>
      <c r="FC412" s="23"/>
      <c r="FD412" s="23"/>
      <c r="FE412" s="23"/>
      <c r="FF412" s="26"/>
      <c r="FG412" s="26"/>
      <c r="FH412" s="23"/>
      <c r="FI412" s="26"/>
      <c r="FJ412" s="26"/>
      <c r="FK412" s="26"/>
      <c r="FL412" s="23"/>
      <c r="FM412" s="26"/>
      <c r="FN412" s="26"/>
      <c r="FO412" s="26"/>
      <c r="FP412" s="26"/>
      <c r="FQ412" s="26"/>
    </row>
    <row r="413" spans="1:173" ht="12.75">
      <c r="A413" s="23"/>
      <c r="B413" s="23"/>
      <c r="C413" s="23"/>
      <c r="D413" s="23"/>
      <c r="E413" s="34"/>
      <c r="F413" s="26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6"/>
      <c r="AB413" s="26"/>
      <c r="AC413" s="23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3"/>
      <c r="AP413" s="26"/>
      <c r="AQ413" s="26"/>
      <c r="AR413" s="23"/>
      <c r="AS413" s="23"/>
      <c r="AT413" s="23"/>
      <c r="AU413" s="23"/>
      <c r="AV413" s="23"/>
      <c r="AW413" s="23"/>
      <c r="AX413" s="26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6"/>
      <c r="BV413" s="26"/>
      <c r="BW413" s="23"/>
      <c r="BX413" s="23"/>
      <c r="BY413" s="26"/>
      <c r="BZ413" s="26"/>
      <c r="CA413" s="26"/>
      <c r="CB413" s="23"/>
      <c r="CC413" s="26"/>
      <c r="CD413" s="26"/>
      <c r="CE413" s="26"/>
      <c r="CF413" s="23"/>
      <c r="CG413" s="23"/>
      <c r="CH413" s="26"/>
      <c r="CI413" s="26"/>
      <c r="CJ413" s="23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3"/>
      <c r="DK413" s="23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3"/>
      <c r="EX413" s="23"/>
      <c r="EY413" s="26"/>
      <c r="EZ413" s="26"/>
      <c r="FA413" s="26"/>
      <c r="FB413" s="26"/>
      <c r="FC413" s="23"/>
      <c r="FD413" s="23"/>
      <c r="FE413" s="23"/>
      <c r="FF413" s="26"/>
      <c r="FG413" s="26"/>
      <c r="FH413" s="23"/>
      <c r="FI413" s="26"/>
      <c r="FJ413" s="26"/>
      <c r="FK413" s="26"/>
      <c r="FL413" s="23"/>
      <c r="FM413" s="26"/>
      <c r="FN413" s="26"/>
      <c r="FO413" s="26"/>
      <c r="FP413" s="26"/>
      <c r="FQ413" s="26"/>
    </row>
    <row r="414" spans="1:173" ht="12.75">
      <c r="A414" s="23"/>
      <c r="B414" s="23"/>
      <c r="C414" s="23"/>
      <c r="D414" s="23"/>
      <c r="E414" s="34"/>
      <c r="F414" s="26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6"/>
      <c r="AB414" s="26"/>
      <c r="AC414" s="23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3"/>
      <c r="AP414" s="26"/>
      <c r="AQ414" s="26"/>
      <c r="AR414" s="23"/>
      <c r="AS414" s="23"/>
      <c r="AT414" s="23"/>
      <c r="AU414" s="23"/>
      <c r="AV414" s="23"/>
      <c r="AW414" s="23"/>
      <c r="AX414" s="26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6"/>
      <c r="BV414" s="26"/>
      <c r="BW414" s="23"/>
      <c r="BX414" s="23"/>
      <c r="BY414" s="26"/>
      <c r="BZ414" s="26"/>
      <c r="CA414" s="26"/>
      <c r="CB414" s="23"/>
      <c r="CC414" s="26"/>
      <c r="CD414" s="26"/>
      <c r="CE414" s="26"/>
      <c r="CF414" s="23"/>
      <c r="CG414" s="23"/>
      <c r="CH414" s="26"/>
      <c r="CI414" s="26"/>
      <c r="CJ414" s="23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3"/>
      <c r="DK414" s="23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3"/>
      <c r="EX414" s="23"/>
      <c r="EY414" s="26"/>
      <c r="EZ414" s="26"/>
      <c r="FA414" s="26"/>
      <c r="FB414" s="26"/>
      <c r="FC414" s="23"/>
      <c r="FD414" s="23"/>
      <c r="FE414" s="23"/>
      <c r="FF414" s="26"/>
      <c r="FG414" s="26"/>
      <c r="FH414" s="23"/>
      <c r="FI414" s="26"/>
      <c r="FJ414" s="26"/>
      <c r="FK414" s="26"/>
      <c r="FL414" s="23"/>
      <c r="FM414" s="26"/>
      <c r="FN414" s="26"/>
      <c r="FO414" s="26"/>
      <c r="FP414" s="26"/>
      <c r="FQ414" s="26"/>
    </row>
    <row r="415" spans="1:173" ht="12.75">
      <c r="A415" s="23"/>
      <c r="B415" s="23"/>
      <c r="C415" s="23"/>
      <c r="D415" s="23"/>
      <c r="E415" s="34"/>
      <c r="F415" s="26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6"/>
      <c r="AB415" s="26"/>
      <c r="AC415" s="23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3"/>
      <c r="AP415" s="26"/>
      <c r="AQ415" s="26"/>
      <c r="AR415" s="23"/>
      <c r="AS415" s="23"/>
      <c r="AT415" s="23"/>
      <c r="AU415" s="23"/>
      <c r="AV415" s="23"/>
      <c r="AW415" s="23"/>
      <c r="AX415" s="26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6"/>
      <c r="BV415" s="26"/>
      <c r="BW415" s="23"/>
      <c r="BX415" s="23"/>
      <c r="BY415" s="26"/>
      <c r="BZ415" s="26"/>
      <c r="CA415" s="26"/>
      <c r="CB415" s="23"/>
      <c r="CC415" s="26"/>
      <c r="CD415" s="26"/>
      <c r="CE415" s="26"/>
      <c r="CF415" s="23"/>
      <c r="CG415" s="23"/>
      <c r="CH415" s="26"/>
      <c r="CI415" s="26"/>
      <c r="CJ415" s="23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3"/>
      <c r="DK415" s="23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3"/>
      <c r="EX415" s="23"/>
      <c r="EY415" s="26"/>
      <c r="EZ415" s="26"/>
      <c r="FA415" s="26"/>
      <c r="FB415" s="26"/>
      <c r="FC415" s="23"/>
      <c r="FD415" s="23"/>
      <c r="FE415" s="23"/>
      <c r="FF415" s="26"/>
      <c r="FG415" s="26"/>
      <c r="FH415" s="23"/>
      <c r="FI415" s="26"/>
      <c r="FJ415" s="26"/>
      <c r="FK415" s="26"/>
      <c r="FL415" s="23"/>
      <c r="FM415" s="26"/>
      <c r="FN415" s="26"/>
      <c r="FO415" s="26"/>
      <c r="FP415" s="26"/>
      <c r="FQ415" s="26"/>
    </row>
    <row r="416" spans="1:173" ht="12.75">
      <c r="A416" s="23"/>
      <c r="B416" s="23"/>
      <c r="C416" s="23"/>
      <c r="D416" s="23"/>
      <c r="E416" s="34"/>
      <c r="F416" s="26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6"/>
      <c r="AB416" s="26"/>
      <c r="AC416" s="23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3"/>
      <c r="AP416" s="26"/>
      <c r="AQ416" s="26"/>
      <c r="AR416" s="23"/>
      <c r="AS416" s="23"/>
      <c r="AT416" s="23"/>
      <c r="AU416" s="23"/>
      <c r="AV416" s="23"/>
      <c r="AW416" s="23"/>
      <c r="AX416" s="26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6"/>
      <c r="BV416" s="26"/>
      <c r="BW416" s="23"/>
      <c r="BX416" s="23"/>
      <c r="BY416" s="26"/>
      <c r="BZ416" s="26"/>
      <c r="CA416" s="26"/>
      <c r="CB416" s="23"/>
      <c r="CC416" s="26"/>
      <c r="CD416" s="26"/>
      <c r="CE416" s="26"/>
      <c r="CF416" s="23"/>
      <c r="CG416" s="23"/>
      <c r="CH416" s="26"/>
      <c r="CI416" s="26"/>
      <c r="CJ416" s="23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3"/>
      <c r="DK416" s="23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3"/>
      <c r="EX416" s="23"/>
      <c r="EY416" s="26"/>
      <c r="EZ416" s="26"/>
      <c r="FA416" s="26"/>
      <c r="FB416" s="26"/>
      <c r="FC416" s="23"/>
      <c r="FD416" s="23"/>
      <c r="FE416" s="23"/>
      <c r="FF416" s="26"/>
      <c r="FG416" s="26"/>
      <c r="FH416" s="23"/>
      <c r="FI416" s="26"/>
      <c r="FJ416" s="26"/>
      <c r="FK416" s="26"/>
      <c r="FL416" s="23"/>
      <c r="FM416" s="26"/>
      <c r="FN416" s="26"/>
      <c r="FO416" s="26"/>
      <c r="FP416" s="26"/>
      <c r="FQ416" s="26"/>
    </row>
    <row r="417" spans="1:173" ht="12.75">
      <c r="A417" s="23"/>
      <c r="B417" s="23"/>
      <c r="C417" s="23"/>
      <c r="D417" s="23"/>
      <c r="E417" s="34"/>
      <c r="F417" s="26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6"/>
      <c r="AB417" s="26"/>
      <c r="AC417" s="23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3"/>
      <c r="AP417" s="26"/>
      <c r="AQ417" s="26"/>
      <c r="AR417" s="23"/>
      <c r="AS417" s="23"/>
      <c r="AT417" s="23"/>
      <c r="AU417" s="23"/>
      <c r="AV417" s="23"/>
      <c r="AW417" s="23"/>
      <c r="AX417" s="26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6"/>
      <c r="BV417" s="26"/>
      <c r="BW417" s="23"/>
      <c r="BX417" s="23"/>
      <c r="BY417" s="26"/>
      <c r="BZ417" s="26"/>
      <c r="CA417" s="26"/>
      <c r="CB417" s="23"/>
      <c r="CC417" s="26"/>
      <c r="CD417" s="26"/>
      <c r="CE417" s="26"/>
      <c r="CF417" s="23"/>
      <c r="CG417" s="23"/>
      <c r="CH417" s="26"/>
      <c r="CI417" s="26"/>
      <c r="CJ417" s="23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3"/>
      <c r="DK417" s="23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3"/>
      <c r="EX417" s="23"/>
      <c r="EY417" s="26"/>
      <c r="EZ417" s="26"/>
      <c r="FA417" s="26"/>
      <c r="FB417" s="26"/>
      <c r="FC417" s="23"/>
      <c r="FD417" s="23"/>
      <c r="FE417" s="23"/>
      <c r="FF417" s="26"/>
      <c r="FG417" s="26"/>
      <c r="FH417" s="23"/>
      <c r="FI417" s="26"/>
      <c r="FJ417" s="26"/>
      <c r="FK417" s="26"/>
      <c r="FL417" s="23"/>
      <c r="FM417" s="26"/>
      <c r="FN417" s="26"/>
      <c r="FO417" s="26"/>
      <c r="FP417" s="26"/>
      <c r="FQ417" s="26"/>
    </row>
    <row r="418" spans="1:173" ht="12.75">
      <c r="A418" s="23"/>
      <c r="B418" s="23"/>
      <c r="C418" s="23"/>
      <c r="D418" s="23"/>
      <c r="E418" s="34"/>
      <c r="F418" s="26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6"/>
      <c r="AB418" s="26"/>
      <c r="AC418" s="23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3"/>
      <c r="AP418" s="26"/>
      <c r="AQ418" s="26"/>
      <c r="AR418" s="23"/>
      <c r="AS418" s="23"/>
      <c r="AT418" s="23"/>
      <c r="AU418" s="23"/>
      <c r="AV418" s="23"/>
      <c r="AW418" s="23"/>
      <c r="AX418" s="26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6"/>
      <c r="BV418" s="26"/>
      <c r="BW418" s="23"/>
      <c r="BX418" s="23"/>
      <c r="BY418" s="26"/>
      <c r="BZ418" s="26"/>
      <c r="CA418" s="26"/>
      <c r="CB418" s="23"/>
      <c r="CC418" s="26"/>
      <c r="CD418" s="26"/>
      <c r="CE418" s="26"/>
      <c r="CF418" s="23"/>
      <c r="CG418" s="23"/>
      <c r="CH418" s="26"/>
      <c r="CI418" s="26"/>
      <c r="CJ418" s="23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3"/>
      <c r="DK418" s="23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3"/>
      <c r="EX418" s="23"/>
      <c r="EY418" s="26"/>
      <c r="EZ418" s="26"/>
      <c r="FA418" s="26"/>
      <c r="FB418" s="26"/>
      <c r="FC418" s="23"/>
      <c r="FD418" s="23"/>
      <c r="FE418" s="23"/>
      <c r="FF418" s="26"/>
      <c r="FG418" s="26"/>
      <c r="FH418" s="23"/>
      <c r="FI418" s="26"/>
      <c r="FJ418" s="26"/>
      <c r="FK418" s="26"/>
      <c r="FL418" s="23"/>
      <c r="FM418" s="26"/>
      <c r="FN418" s="26"/>
      <c r="FO418" s="26"/>
      <c r="FP418" s="26"/>
      <c r="FQ418" s="26"/>
    </row>
    <row r="419" spans="1:173" ht="12.75">
      <c r="A419" s="23"/>
      <c r="B419" s="23"/>
      <c r="C419" s="23"/>
      <c r="D419" s="23"/>
      <c r="E419" s="34"/>
      <c r="F419" s="26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6"/>
      <c r="AB419" s="26"/>
      <c r="AC419" s="23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3"/>
      <c r="AP419" s="26"/>
      <c r="AQ419" s="26"/>
      <c r="AR419" s="23"/>
      <c r="AS419" s="23"/>
      <c r="AT419" s="23"/>
      <c r="AU419" s="23"/>
      <c r="AV419" s="23"/>
      <c r="AW419" s="23"/>
      <c r="AX419" s="26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6"/>
      <c r="BV419" s="26"/>
      <c r="BW419" s="23"/>
      <c r="BX419" s="23"/>
      <c r="BY419" s="26"/>
      <c r="BZ419" s="26"/>
      <c r="CA419" s="26"/>
      <c r="CB419" s="23"/>
      <c r="CC419" s="26"/>
      <c r="CD419" s="26"/>
      <c r="CE419" s="26"/>
      <c r="CF419" s="23"/>
      <c r="CG419" s="23"/>
      <c r="CH419" s="26"/>
      <c r="CI419" s="26"/>
      <c r="CJ419" s="23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3"/>
      <c r="DK419" s="23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3"/>
      <c r="EX419" s="23"/>
      <c r="EY419" s="26"/>
      <c r="EZ419" s="26"/>
      <c r="FA419" s="26"/>
      <c r="FB419" s="26"/>
      <c r="FC419" s="23"/>
      <c r="FD419" s="23"/>
      <c r="FE419" s="23"/>
      <c r="FF419" s="26"/>
      <c r="FG419" s="26"/>
      <c r="FH419" s="23"/>
      <c r="FI419" s="26"/>
      <c r="FJ419" s="26"/>
      <c r="FK419" s="26"/>
      <c r="FL419" s="23"/>
      <c r="FM419" s="26"/>
      <c r="FN419" s="26"/>
      <c r="FO419" s="26"/>
      <c r="FP419" s="26"/>
      <c r="FQ419" s="26"/>
    </row>
    <row r="420" spans="1:173" ht="12.75">
      <c r="A420" s="23"/>
      <c r="B420" s="23"/>
      <c r="C420" s="23"/>
      <c r="D420" s="23"/>
      <c r="E420" s="34"/>
      <c r="F420" s="26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6"/>
      <c r="AB420" s="26"/>
      <c r="AC420" s="23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3"/>
      <c r="AP420" s="26"/>
      <c r="AQ420" s="26"/>
      <c r="AR420" s="23"/>
      <c r="AS420" s="23"/>
      <c r="AT420" s="23"/>
      <c r="AU420" s="23"/>
      <c r="AV420" s="23"/>
      <c r="AW420" s="23"/>
      <c r="AX420" s="26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6"/>
      <c r="BV420" s="26"/>
      <c r="BW420" s="23"/>
      <c r="BX420" s="23"/>
      <c r="BY420" s="26"/>
      <c r="BZ420" s="26"/>
      <c r="CA420" s="26"/>
      <c r="CB420" s="23"/>
      <c r="CC420" s="26"/>
      <c r="CD420" s="26"/>
      <c r="CE420" s="26"/>
      <c r="CF420" s="23"/>
      <c r="CG420" s="23"/>
      <c r="CH420" s="26"/>
      <c r="CI420" s="26"/>
      <c r="CJ420" s="23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3"/>
      <c r="DK420" s="23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3"/>
      <c r="EX420" s="23"/>
      <c r="EY420" s="26"/>
      <c r="EZ420" s="26"/>
      <c r="FA420" s="26"/>
      <c r="FB420" s="26"/>
      <c r="FC420" s="23"/>
      <c r="FD420" s="23"/>
      <c r="FE420" s="23"/>
      <c r="FF420" s="26"/>
      <c r="FG420" s="26"/>
      <c r="FH420" s="23"/>
      <c r="FI420" s="26"/>
      <c r="FJ420" s="26"/>
      <c r="FK420" s="26"/>
      <c r="FL420" s="23"/>
      <c r="FM420" s="26"/>
      <c r="FN420" s="26"/>
      <c r="FO420" s="26"/>
      <c r="FP420" s="26"/>
      <c r="FQ420" s="26"/>
    </row>
    <row r="421" spans="1:173" ht="12.75">
      <c r="A421" s="23"/>
      <c r="B421" s="23"/>
      <c r="C421" s="23"/>
      <c r="D421" s="23"/>
      <c r="E421" s="34"/>
      <c r="F421" s="26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6"/>
      <c r="AB421" s="26"/>
      <c r="AC421" s="23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3"/>
      <c r="AP421" s="26"/>
      <c r="AQ421" s="26"/>
      <c r="AR421" s="23"/>
      <c r="AS421" s="23"/>
      <c r="AT421" s="23"/>
      <c r="AU421" s="23"/>
      <c r="AV421" s="23"/>
      <c r="AW421" s="23"/>
      <c r="AX421" s="26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6"/>
      <c r="BV421" s="26"/>
      <c r="BW421" s="23"/>
      <c r="BX421" s="23"/>
      <c r="BY421" s="26"/>
      <c r="BZ421" s="26"/>
      <c r="CA421" s="26"/>
      <c r="CB421" s="23"/>
      <c r="CC421" s="26"/>
      <c r="CD421" s="26"/>
      <c r="CE421" s="26"/>
      <c r="CF421" s="23"/>
      <c r="CG421" s="23"/>
      <c r="CH421" s="26"/>
      <c r="CI421" s="26"/>
      <c r="CJ421" s="23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3"/>
      <c r="DK421" s="23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3"/>
      <c r="EX421" s="23"/>
      <c r="EY421" s="26"/>
      <c r="EZ421" s="26"/>
      <c r="FA421" s="26"/>
      <c r="FB421" s="26"/>
      <c r="FC421" s="23"/>
      <c r="FD421" s="23"/>
      <c r="FE421" s="23"/>
      <c r="FF421" s="26"/>
      <c r="FG421" s="26"/>
      <c r="FH421" s="23"/>
      <c r="FI421" s="26"/>
      <c r="FJ421" s="26"/>
      <c r="FK421" s="26"/>
      <c r="FL421" s="23"/>
      <c r="FM421" s="26"/>
      <c r="FN421" s="26"/>
      <c r="FO421" s="26"/>
      <c r="FP421" s="26"/>
      <c r="FQ421" s="26"/>
    </row>
    <row r="422" spans="1:173" ht="12.75">
      <c r="A422" s="23"/>
      <c r="B422" s="23"/>
      <c r="C422" s="23"/>
      <c r="D422" s="23"/>
      <c r="E422" s="34"/>
      <c r="F422" s="26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6"/>
      <c r="AB422" s="26"/>
      <c r="AC422" s="23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3"/>
      <c r="AP422" s="26"/>
      <c r="AQ422" s="26"/>
      <c r="AR422" s="23"/>
      <c r="AS422" s="23"/>
      <c r="AT422" s="23"/>
      <c r="AU422" s="23"/>
      <c r="AV422" s="23"/>
      <c r="AW422" s="23"/>
      <c r="AX422" s="26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6"/>
      <c r="BV422" s="26"/>
      <c r="BW422" s="23"/>
      <c r="BX422" s="23"/>
      <c r="BY422" s="26"/>
      <c r="BZ422" s="26"/>
      <c r="CA422" s="26"/>
      <c r="CB422" s="23"/>
      <c r="CC422" s="26"/>
      <c r="CD422" s="26"/>
      <c r="CE422" s="26"/>
      <c r="CF422" s="23"/>
      <c r="CG422" s="23"/>
      <c r="CH422" s="26"/>
      <c r="CI422" s="26"/>
      <c r="CJ422" s="23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3"/>
      <c r="DK422" s="23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3"/>
      <c r="EX422" s="23"/>
      <c r="EY422" s="26"/>
      <c r="EZ422" s="26"/>
      <c r="FA422" s="26"/>
      <c r="FB422" s="26"/>
      <c r="FC422" s="23"/>
      <c r="FD422" s="23"/>
      <c r="FE422" s="23"/>
      <c r="FF422" s="26"/>
      <c r="FG422" s="26"/>
      <c r="FH422" s="23"/>
      <c r="FI422" s="26"/>
      <c r="FJ422" s="26"/>
      <c r="FK422" s="26"/>
      <c r="FL422" s="23"/>
      <c r="FM422" s="26"/>
      <c r="FN422" s="26"/>
      <c r="FO422" s="26"/>
      <c r="FP422" s="26"/>
      <c r="FQ422" s="26"/>
    </row>
    <row r="423" spans="1:173" ht="12.75">
      <c r="A423" s="23"/>
      <c r="B423" s="23"/>
      <c r="C423" s="23"/>
      <c r="D423" s="23"/>
      <c r="E423" s="34"/>
      <c r="F423" s="26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6"/>
      <c r="AB423" s="26"/>
      <c r="AC423" s="23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3"/>
      <c r="AP423" s="26"/>
      <c r="AQ423" s="26"/>
      <c r="AR423" s="23"/>
      <c r="AS423" s="23"/>
      <c r="AT423" s="23"/>
      <c r="AU423" s="23"/>
      <c r="AV423" s="23"/>
      <c r="AW423" s="23"/>
      <c r="AX423" s="26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6"/>
      <c r="BV423" s="26"/>
      <c r="BW423" s="23"/>
      <c r="BX423" s="23"/>
      <c r="BY423" s="26"/>
      <c r="BZ423" s="26"/>
      <c r="CA423" s="26"/>
      <c r="CB423" s="23"/>
      <c r="CC423" s="26"/>
      <c r="CD423" s="26"/>
      <c r="CE423" s="26"/>
      <c r="CF423" s="23"/>
      <c r="CG423" s="23"/>
      <c r="CH423" s="26"/>
      <c r="CI423" s="26"/>
      <c r="CJ423" s="23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3"/>
      <c r="DK423" s="23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3"/>
      <c r="EX423" s="23"/>
      <c r="EY423" s="26"/>
      <c r="EZ423" s="26"/>
      <c r="FA423" s="26"/>
      <c r="FB423" s="26"/>
      <c r="FC423" s="23"/>
      <c r="FD423" s="23"/>
      <c r="FE423" s="23"/>
      <c r="FF423" s="26"/>
      <c r="FG423" s="26"/>
      <c r="FH423" s="23"/>
      <c r="FI423" s="26"/>
      <c r="FJ423" s="26"/>
      <c r="FK423" s="26"/>
      <c r="FL423" s="23"/>
      <c r="FM423" s="26"/>
      <c r="FN423" s="26"/>
      <c r="FO423" s="26"/>
      <c r="FP423" s="26"/>
      <c r="FQ423" s="26"/>
    </row>
    <row r="424" spans="1:173" ht="12.75">
      <c r="A424" s="23"/>
      <c r="B424" s="23"/>
      <c r="C424" s="23"/>
      <c r="D424" s="23"/>
      <c r="E424" s="34"/>
      <c r="F424" s="26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6"/>
      <c r="AB424" s="26"/>
      <c r="AC424" s="23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3"/>
      <c r="AP424" s="26"/>
      <c r="AQ424" s="26"/>
      <c r="AR424" s="23"/>
      <c r="AS424" s="23"/>
      <c r="AT424" s="23"/>
      <c r="AU424" s="23"/>
      <c r="AV424" s="23"/>
      <c r="AW424" s="23"/>
      <c r="AX424" s="26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6"/>
      <c r="BV424" s="26"/>
      <c r="BW424" s="23"/>
      <c r="BX424" s="23"/>
      <c r="BY424" s="26"/>
      <c r="BZ424" s="26"/>
      <c r="CA424" s="26"/>
      <c r="CB424" s="23"/>
      <c r="CC424" s="26"/>
      <c r="CD424" s="26"/>
      <c r="CE424" s="26"/>
      <c r="CF424" s="23"/>
      <c r="CG424" s="23"/>
      <c r="CH424" s="26"/>
      <c r="CI424" s="26"/>
      <c r="CJ424" s="23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3"/>
      <c r="DK424" s="23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3"/>
      <c r="EX424" s="23"/>
      <c r="EY424" s="26"/>
      <c r="EZ424" s="26"/>
      <c r="FA424" s="26"/>
      <c r="FB424" s="26"/>
      <c r="FC424" s="23"/>
      <c r="FD424" s="23"/>
      <c r="FE424" s="23"/>
      <c r="FF424" s="26"/>
      <c r="FG424" s="26"/>
      <c r="FH424" s="23"/>
      <c r="FI424" s="26"/>
      <c r="FJ424" s="26"/>
      <c r="FK424" s="26"/>
      <c r="FL424" s="23"/>
      <c r="FM424" s="26"/>
      <c r="FN424" s="26"/>
      <c r="FO424" s="26"/>
      <c r="FP424" s="26"/>
      <c r="FQ424" s="26"/>
    </row>
    <row r="425" spans="1:173" ht="12.75">
      <c r="A425" s="23"/>
      <c r="B425" s="15"/>
      <c r="C425" s="15"/>
      <c r="D425" s="15"/>
      <c r="E425" s="33"/>
      <c r="F425" s="27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27"/>
      <c r="AB425" s="27"/>
      <c r="AC425" s="15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15"/>
      <c r="AP425" s="27"/>
      <c r="AQ425" s="27"/>
      <c r="AR425" s="15"/>
      <c r="AS425" s="15"/>
      <c r="AT425" s="15"/>
      <c r="AU425" s="15"/>
      <c r="AV425" s="15"/>
      <c r="AW425" s="15"/>
      <c r="AX425" s="27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27"/>
      <c r="BV425" s="27"/>
      <c r="BW425" s="15"/>
      <c r="BX425" s="15"/>
      <c r="BY425" s="27"/>
      <c r="BZ425" s="27"/>
      <c r="CA425" s="27"/>
      <c r="CB425" s="15"/>
      <c r="CC425" s="27"/>
      <c r="CD425" s="27"/>
      <c r="CE425" s="27"/>
      <c r="CF425" s="15"/>
      <c r="CG425" s="15"/>
      <c r="CH425" s="27"/>
      <c r="CI425" s="27"/>
      <c r="CJ425" s="15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15"/>
      <c r="DK425" s="15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15"/>
      <c r="EX425" s="15"/>
      <c r="EY425" s="27"/>
      <c r="EZ425" s="27"/>
      <c r="FA425" s="27"/>
      <c r="FB425" s="27"/>
      <c r="FC425" s="15"/>
      <c r="FD425" s="15"/>
      <c r="FE425" s="15"/>
      <c r="FF425" s="27"/>
      <c r="FG425" s="27"/>
      <c r="FH425" s="15"/>
      <c r="FI425" s="27"/>
      <c r="FJ425" s="27"/>
      <c r="FK425" s="27"/>
      <c r="FL425" s="15"/>
      <c r="FM425" s="27"/>
      <c r="FN425" s="27"/>
      <c r="FO425" s="27"/>
      <c r="FP425" s="27"/>
      <c r="FQ425" s="27"/>
    </row>
    <row r="426" spans="1:173" ht="12.75">
      <c r="A426" s="23"/>
      <c r="B426" s="15"/>
      <c r="C426" s="15"/>
      <c r="D426" s="15"/>
      <c r="E426" s="33"/>
      <c r="F426" s="27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27"/>
      <c r="AB426" s="27"/>
      <c r="AC426" s="15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15"/>
      <c r="AP426" s="27"/>
      <c r="AQ426" s="27"/>
      <c r="AR426" s="15"/>
      <c r="AS426" s="15"/>
      <c r="AT426" s="15"/>
      <c r="AU426" s="15"/>
      <c r="AV426" s="15"/>
      <c r="AW426" s="15"/>
      <c r="AX426" s="27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27"/>
      <c r="BV426" s="27"/>
      <c r="BW426" s="15"/>
      <c r="BX426" s="15"/>
      <c r="BY426" s="27"/>
      <c r="BZ426" s="27"/>
      <c r="CA426" s="27"/>
      <c r="CB426" s="15"/>
      <c r="CC426" s="27"/>
      <c r="CD426" s="27"/>
      <c r="CE426" s="27"/>
      <c r="CF426" s="15"/>
      <c r="CG426" s="15"/>
      <c r="CH426" s="27"/>
      <c r="CI426" s="27"/>
      <c r="CJ426" s="15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15"/>
      <c r="DK426" s="15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15"/>
      <c r="EX426" s="15"/>
      <c r="EY426" s="27"/>
      <c r="EZ426" s="27"/>
      <c r="FA426" s="27"/>
      <c r="FB426" s="27"/>
      <c r="FC426" s="15"/>
      <c r="FD426" s="15"/>
      <c r="FE426" s="15"/>
      <c r="FF426" s="27"/>
      <c r="FG426" s="27"/>
      <c r="FH426" s="15"/>
      <c r="FI426" s="27"/>
      <c r="FJ426" s="27"/>
      <c r="FK426" s="27"/>
      <c r="FL426" s="15"/>
      <c r="FM426" s="27"/>
      <c r="FN426" s="27"/>
      <c r="FO426" s="27"/>
      <c r="FP426" s="27"/>
      <c r="FQ426" s="27"/>
    </row>
    <row r="427" spans="1:153" ht="12.75">
      <c r="A427" s="23"/>
      <c r="BN427" s="23"/>
      <c r="EW427" s="23"/>
    </row>
    <row r="428" spans="66:153" ht="12.75">
      <c r="BN428" s="23"/>
      <c r="EW428" s="23"/>
    </row>
    <row r="429" spans="66:153" ht="12.75">
      <c r="BN429" s="23"/>
      <c r="EW429" s="23"/>
    </row>
    <row r="430" spans="66:153" ht="12.75">
      <c r="BN430" s="23"/>
      <c r="EW430" s="23"/>
    </row>
    <row r="431" spans="66:153" ht="12.75">
      <c r="BN431" s="23"/>
      <c r="EW431" s="23"/>
    </row>
    <row r="432" spans="66:153" ht="12.75">
      <c r="BN432" s="23"/>
      <c r="EW432" s="23"/>
    </row>
    <row r="433" spans="66:153" ht="12.75">
      <c r="BN433" s="23"/>
      <c r="EW433" s="23"/>
    </row>
    <row r="434" spans="66:153" ht="12.75">
      <c r="BN434" s="23"/>
      <c r="EW434" s="23"/>
    </row>
    <row r="435" spans="66:153" ht="12.75">
      <c r="BN435" s="23"/>
      <c r="EW435" s="23"/>
    </row>
    <row r="436" spans="66:153" ht="12.75">
      <c r="BN436" s="23"/>
      <c r="EW436" s="23"/>
    </row>
    <row r="437" spans="66:153" ht="12.75">
      <c r="BN437" s="23"/>
      <c r="EW437" s="23"/>
    </row>
    <row r="438" spans="66:153" ht="12.75">
      <c r="BN438" s="23"/>
      <c r="EW438" s="23"/>
    </row>
    <row r="439" spans="66:153" ht="12.75">
      <c r="BN439" s="23"/>
      <c r="EW439" s="23"/>
    </row>
    <row r="440" spans="66:153" ht="12.75">
      <c r="BN440" s="23"/>
      <c r="EW440" s="23"/>
    </row>
    <row r="441" spans="66:153" ht="12.75">
      <c r="BN441" s="23"/>
      <c r="EW441" s="23"/>
    </row>
    <row r="442" spans="66:153" ht="12.75">
      <c r="BN442" s="23"/>
      <c r="EW442" s="23"/>
    </row>
    <row r="443" spans="66:153" ht="12.75">
      <c r="BN443" s="23"/>
      <c r="EW443" s="23"/>
    </row>
    <row r="444" spans="66:153" ht="12.75">
      <c r="BN444" s="23"/>
      <c r="EW444" s="23"/>
    </row>
    <row r="445" spans="66:153" ht="12.75">
      <c r="BN445" s="23"/>
      <c r="EW445" s="23"/>
    </row>
    <row r="446" spans="66:153" ht="12.75">
      <c r="BN446" s="23"/>
      <c r="EW446" s="23"/>
    </row>
    <row r="447" spans="66:153" ht="12.75">
      <c r="BN447" s="23"/>
      <c r="EW447" s="23"/>
    </row>
    <row r="448" spans="66:153" ht="12.75">
      <c r="BN448" s="23"/>
      <c r="EW448" s="23"/>
    </row>
    <row r="449" spans="66:153" ht="12.75">
      <c r="BN449" s="23"/>
      <c r="EW449" s="23"/>
    </row>
    <row r="450" spans="66:153" ht="12.75">
      <c r="BN450" s="23"/>
      <c r="EW450" s="23"/>
    </row>
    <row r="451" spans="66:153" ht="12.75">
      <c r="BN451" s="23"/>
      <c r="EW451" s="23"/>
    </row>
    <row r="452" spans="66:153" ht="12.75">
      <c r="BN452" s="23"/>
      <c r="EW452" s="23"/>
    </row>
    <row r="453" spans="66:153" ht="12.75">
      <c r="BN453" s="23"/>
      <c r="EW453" s="23"/>
    </row>
    <row r="454" spans="66:153" ht="12.75">
      <c r="BN454" s="23"/>
      <c r="EW454" s="23"/>
    </row>
    <row r="455" spans="66:153" ht="12.75">
      <c r="BN455" s="23"/>
      <c r="EW455" s="23"/>
    </row>
    <row r="456" spans="66:153" ht="12.75">
      <c r="BN456" s="23"/>
      <c r="EW456" s="23"/>
    </row>
    <row r="457" spans="66:153" ht="12.75">
      <c r="BN457" s="23"/>
      <c r="EW457" s="23"/>
    </row>
    <row r="458" spans="66:153" ht="12.75">
      <c r="BN458" s="23"/>
      <c r="EW458" s="23"/>
    </row>
    <row r="459" spans="66:153" ht="12.75">
      <c r="BN459" s="23"/>
      <c r="EW459" s="23"/>
    </row>
    <row r="460" spans="66:153" ht="12.75">
      <c r="BN460" s="23"/>
      <c r="EW460" s="23"/>
    </row>
    <row r="461" spans="66:153" ht="12.75">
      <c r="BN461" s="23"/>
      <c r="EW461" s="23"/>
    </row>
    <row r="462" spans="66:153" ht="12.75">
      <c r="BN462" s="23"/>
      <c r="EW462" s="23"/>
    </row>
    <row r="463" spans="66:153" ht="12.75">
      <c r="BN463" s="23"/>
      <c r="EW463" s="23"/>
    </row>
    <row r="464" spans="66:153" ht="12.75">
      <c r="BN464" s="23"/>
      <c r="EW464" s="23"/>
    </row>
    <row r="465" spans="66:153" ht="12.75">
      <c r="BN465" s="23"/>
      <c r="EW465" s="23"/>
    </row>
    <row r="466" spans="66:153" ht="12.75">
      <c r="BN466" s="23"/>
      <c r="EW466" s="23"/>
    </row>
    <row r="467" spans="66:153" ht="12.75">
      <c r="BN467" s="23"/>
      <c r="EW467" s="23"/>
    </row>
    <row r="468" spans="66:153" ht="12.75">
      <c r="BN468" s="23"/>
      <c r="EW468" s="23"/>
    </row>
    <row r="469" spans="66:153" ht="12.75">
      <c r="BN469" s="23"/>
      <c r="EW469" s="23"/>
    </row>
    <row r="470" spans="66:153" ht="12.75">
      <c r="BN470" s="23"/>
      <c r="EW470" s="23"/>
    </row>
    <row r="471" spans="66:153" ht="12.75">
      <c r="BN471" s="23"/>
      <c r="EW471" s="23"/>
    </row>
    <row r="472" spans="66:153" ht="12.75">
      <c r="BN472" s="23"/>
      <c r="EW472" s="23"/>
    </row>
    <row r="473" spans="66:153" ht="12.75">
      <c r="BN473" s="23"/>
      <c r="EW473" s="23"/>
    </row>
    <row r="474" spans="66:153" ht="12.75">
      <c r="BN474" s="23"/>
      <c r="EW474" s="23"/>
    </row>
    <row r="475" spans="66:153" ht="12.75">
      <c r="BN475" s="23"/>
      <c r="EW475" s="23"/>
    </row>
    <row r="476" spans="66:153" ht="12.75">
      <c r="BN476" s="23"/>
      <c r="EW476" s="23"/>
    </row>
    <row r="477" spans="66:153" ht="12.75">
      <c r="BN477" s="23"/>
      <c r="EW477" s="23"/>
    </row>
    <row r="478" spans="66:153" ht="12.75">
      <c r="BN478" s="23"/>
      <c r="EW478" s="23"/>
    </row>
    <row r="479" spans="66:153" ht="12.75">
      <c r="BN479" s="23"/>
      <c r="EW479" s="23"/>
    </row>
    <row r="480" spans="66:153" ht="12.75">
      <c r="BN480" s="23"/>
      <c r="EW480" s="23"/>
    </row>
    <row r="481" spans="66:153" ht="12.75">
      <c r="BN481" s="23"/>
      <c r="EW481" s="23"/>
    </row>
    <row r="482" spans="66:153" ht="12.75">
      <c r="BN482" s="23"/>
      <c r="EW482" s="23"/>
    </row>
    <row r="483" spans="66:153" ht="12.75">
      <c r="BN483" s="23"/>
      <c r="EW483" s="23"/>
    </row>
    <row r="484" spans="66:153" ht="12.75">
      <c r="BN484" s="23"/>
      <c r="EW484" s="23"/>
    </row>
    <row r="485" spans="66:153" ht="12.75">
      <c r="BN485" s="23"/>
      <c r="EW485" s="23"/>
    </row>
    <row r="486" spans="66:153" ht="12.75">
      <c r="BN486" s="23"/>
      <c r="EW486" s="23"/>
    </row>
    <row r="487" spans="66:153" ht="12.75">
      <c r="BN487" s="23"/>
      <c r="EW487" s="23"/>
    </row>
    <row r="488" spans="66:153" ht="12.75">
      <c r="BN488" s="23"/>
      <c r="EW488" s="23"/>
    </row>
    <row r="489" spans="66:153" ht="12.75">
      <c r="BN489" s="23"/>
      <c r="EW489" s="23"/>
    </row>
    <row r="490" spans="66:153" ht="12.75">
      <c r="BN490" s="23"/>
      <c r="EW490" s="23"/>
    </row>
    <row r="491" spans="66:153" ht="12.75">
      <c r="BN491" s="23"/>
      <c r="EW491" s="23"/>
    </row>
    <row r="492" spans="66:153" ht="12.75">
      <c r="BN492" s="23"/>
      <c r="EW492" s="23"/>
    </row>
    <row r="493" spans="66:153" ht="12.75">
      <c r="BN493" s="23"/>
      <c r="EW493" s="23"/>
    </row>
    <row r="494" spans="66:153" ht="12.75">
      <c r="BN494" s="23"/>
      <c r="EW494" s="23"/>
    </row>
    <row r="495" spans="66:153" ht="12.75">
      <c r="BN495" s="23"/>
      <c r="EW495" s="23"/>
    </row>
    <row r="496" spans="66:153" ht="12.75">
      <c r="BN496" s="23"/>
      <c r="EW496" s="23"/>
    </row>
    <row r="497" spans="66:153" ht="12.75">
      <c r="BN497" s="23"/>
      <c r="EW497" s="23"/>
    </row>
    <row r="498" spans="66:153" ht="12.75">
      <c r="BN498" s="23"/>
      <c r="EW498" s="23"/>
    </row>
    <row r="499" spans="66:153" ht="12.75">
      <c r="BN499" s="23"/>
      <c r="EW499" s="23"/>
    </row>
    <row r="500" spans="66:153" ht="12.75">
      <c r="BN500" s="23"/>
      <c r="EW500" s="23"/>
    </row>
    <row r="501" spans="66:153" ht="12.75">
      <c r="BN501" s="23"/>
      <c r="EW501" s="23"/>
    </row>
    <row r="502" spans="66:153" ht="12.75">
      <c r="BN502" s="23"/>
      <c r="EW502" s="23"/>
    </row>
    <row r="503" spans="66:153" ht="12.75">
      <c r="BN503" s="23"/>
      <c r="EW503" s="23"/>
    </row>
    <row r="504" spans="66:153" ht="12.75">
      <c r="BN504" s="23"/>
      <c r="EW504" s="23"/>
    </row>
    <row r="505" spans="66:153" ht="12.75">
      <c r="BN505" s="23"/>
      <c r="EW505" s="23"/>
    </row>
    <row r="506" spans="66:153" ht="12.75">
      <c r="BN506" s="23"/>
      <c r="EW506" s="23"/>
    </row>
    <row r="507" spans="66:153" ht="12.75">
      <c r="BN507" s="23"/>
      <c r="EW507" s="23"/>
    </row>
    <row r="508" spans="66:153" ht="12.75">
      <c r="BN508" s="23"/>
      <c r="EW508" s="23"/>
    </row>
    <row r="509" spans="66:153" ht="12.75">
      <c r="BN509" s="23"/>
      <c r="EW509" s="23"/>
    </row>
    <row r="510" spans="66:153" ht="12.75">
      <c r="BN510" s="23"/>
      <c r="EW510" s="23"/>
    </row>
    <row r="511" spans="66:153" ht="12.75">
      <c r="BN511" s="23"/>
      <c r="EW511" s="23"/>
    </row>
    <row r="512" spans="66:153" ht="12.75">
      <c r="BN512" s="23"/>
      <c r="EW512" s="23"/>
    </row>
    <row r="513" spans="66:153" ht="12.75">
      <c r="BN513" s="23"/>
      <c r="EW513" s="23"/>
    </row>
    <row r="514" spans="66:153" ht="12.75">
      <c r="BN514" s="23"/>
      <c r="EW514" s="23"/>
    </row>
    <row r="515" spans="66:153" ht="12.75">
      <c r="BN515" s="23"/>
      <c r="EW515" s="23"/>
    </row>
    <row r="516" spans="66:153" ht="12.75">
      <c r="BN516" s="23"/>
      <c r="EW516" s="23"/>
    </row>
    <row r="517" spans="66:153" ht="12.75">
      <c r="BN517" s="23"/>
      <c r="EW517" s="23"/>
    </row>
    <row r="518" spans="66:153" ht="12.75">
      <c r="BN518" s="23"/>
      <c r="EW518" s="23"/>
    </row>
    <row r="519" spans="66:153" ht="12.75">
      <c r="BN519" s="23"/>
      <c r="EW519" s="23"/>
    </row>
    <row r="520" spans="66:153" ht="12.75">
      <c r="BN520" s="23"/>
      <c r="EW520" s="23"/>
    </row>
    <row r="521" spans="66:153" ht="12.75">
      <c r="BN521" s="23"/>
      <c r="EW521" s="23"/>
    </row>
    <row r="522" spans="66:153" ht="12.75">
      <c r="BN522" s="23"/>
      <c r="EW522" s="23"/>
    </row>
    <row r="523" spans="66:153" ht="12.75">
      <c r="BN523" s="23"/>
      <c r="EW523" s="23"/>
    </row>
    <row r="524" spans="66:153" ht="12.75">
      <c r="BN524" s="23"/>
      <c r="EW524" s="23"/>
    </row>
    <row r="525" spans="66:153" ht="12.75">
      <c r="BN525" s="23"/>
      <c r="EW525" s="23"/>
    </row>
    <row r="526" spans="66:153" ht="12.75">
      <c r="BN526" s="23"/>
      <c r="EW526" s="23"/>
    </row>
    <row r="527" spans="66:153" ht="12.75">
      <c r="BN527" s="23"/>
      <c r="EW527" s="23"/>
    </row>
    <row r="528" spans="66:153" ht="12.75">
      <c r="BN528" s="23"/>
      <c r="EW528" s="23"/>
    </row>
    <row r="529" spans="66:153" ht="12.75">
      <c r="BN529" s="23"/>
      <c r="EW529" s="23"/>
    </row>
    <row r="530" spans="66:153" ht="12.75">
      <c r="BN530" s="23"/>
      <c r="EW530" s="23"/>
    </row>
    <row r="531" spans="66:153" ht="12.75">
      <c r="BN531" s="23"/>
      <c r="EW531" s="23"/>
    </row>
    <row r="532" spans="66:153" ht="12.75">
      <c r="BN532" s="23"/>
      <c r="EW532" s="23"/>
    </row>
    <row r="533" spans="66:153" ht="12.75">
      <c r="BN533" s="23"/>
      <c r="EW533" s="23"/>
    </row>
    <row r="534" spans="66:153" ht="12.75">
      <c r="BN534" s="23"/>
      <c r="EW534" s="23"/>
    </row>
    <row r="535" spans="66:153" ht="12.75">
      <c r="BN535" s="23"/>
      <c r="EW535" s="23"/>
    </row>
    <row r="536" spans="66:153" ht="12.75">
      <c r="BN536" s="23"/>
      <c r="EW536" s="23"/>
    </row>
    <row r="537" spans="66:153" ht="12.75">
      <c r="BN537" s="23"/>
      <c r="EW537" s="23"/>
    </row>
    <row r="538" spans="66:153" ht="12.75">
      <c r="BN538" s="23"/>
      <c r="EW538" s="23"/>
    </row>
    <row r="539" spans="66:153" ht="12.75">
      <c r="BN539" s="23"/>
      <c r="EW539" s="23"/>
    </row>
    <row r="540" spans="66:153" ht="12.75">
      <c r="BN540" s="23"/>
      <c r="EW540" s="23"/>
    </row>
    <row r="541" spans="66:153" ht="12.75">
      <c r="BN541" s="23"/>
      <c r="EW541" s="23"/>
    </row>
    <row r="542" spans="66:153" ht="12.75">
      <c r="BN542" s="23"/>
      <c r="EW542" s="23"/>
    </row>
    <row r="543" spans="66:153" ht="12.75">
      <c r="BN543" s="23"/>
      <c r="EW543" s="23"/>
    </row>
    <row r="544" spans="66:153" ht="12.75">
      <c r="BN544" s="23"/>
      <c r="EW544" s="23"/>
    </row>
    <row r="545" spans="66:153" ht="12.75">
      <c r="BN545" s="23"/>
      <c r="EW545" s="23"/>
    </row>
    <row r="546" spans="66:153" ht="12.75">
      <c r="BN546" s="23"/>
      <c r="EW546" s="23"/>
    </row>
    <row r="547" spans="66:153" ht="12.75">
      <c r="BN547" s="23"/>
      <c r="EW547" s="23"/>
    </row>
    <row r="548" spans="66:153" ht="12.75">
      <c r="BN548" s="23"/>
      <c r="EW548" s="23"/>
    </row>
    <row r="549" spans="66:153" ht="12.75">
      <c r="BN549" s="23"/>
      <c r="EW549" s="23"/>
    </row>
    <row r="550" spans="66:153" ht="12.75">
      <c r="BN550" s="23"/>
      <c r="EW550" s="23"/>
    </row>
    <row r="551" spans="66:153" ht="12.75">
      <c r="BN551" s="23"/>
      <c r="EW551" s="23"/>
    </row>
    <row r="552" spans="66:153" ht="12.75">
      <c r="BN552" s="23"/>
      <c r="EW552" s="23"/>
    </row>
    <row r="553" spans="66:153" ht="12.75">
      <c r="BN553" s="23"/>
      <c r="EW553" s="23"/>
    </row>
    <row r="554" spans="66:153" ht="12.75">
      <c r="BN554" s="23"/>
      <c r="EW554" s="23"/>
    </row>
    <row r="555" spans="66:153" ht="12.75">
      <c r="BN555" s="23"/>
      <c r="EW555" s="23"/>
    </row>
    <row r="556" spans="66:153" ht="12.75">
      <c r="BN556" s="23"/>
      <c r="EW556" s="23"/>
    </row>
    <row r="557" spans="66:153" ht="12.75">
      <c r="BN557" s="23"/>
      <c r="EW557" s="23"/>
    </row>
    <row r="558" spans="66:153" ht="12.75">
      <c r="BN558" s="23"/>
      <c r="EW558" s="23"/>
    </row>
  </sheetData>
  <sheetProtection/>
  <mergeCells count="4">
    <mergeCell ref="BD1:BF1"/>
    <mergeCell ref="BS1:BT1"/>
    <mergeCell ref="BW1:BX1"/>
    <mergeCell ref="BQ1:BR1"/>
  </mergeCells>
  <hyperlinks>
    <hyperlink ref="F13" r:id="rId1" display="jcboland@sagolfboard.org"/>
    <hyperlink ref="F29" r:id="rId2" display="simone.schwarte@che.co.za"/>
    <hyperlink ref="F18" r:id="rId3" display="mastersview@telkomsa.net"/>
    <hyperlink ref="F24" r:id="rId4" display="ronaldj@capeagulhas.com"/>
    <hyperlink ref="F33" r:id="rId5" display="caschem@xsinet.co.za"/>
    <hyperlink ref="F31" r:id="rId6" display="jcboland@sagolfboard.org"/>
    <hyperlink ref="F141" r:id="rId7" display="berniebergh@psgkonsult.co.za"/>
    <hyperlink ref="F32" r:id="rId8" display="pearls@absa.co.za"/>
    <hyperlink ref="F84" r:id="rId9" display="drjohanswart@telkomsa.net"/>
    <hyperlink ref="F23" r:id="rId10" display="hess747@hotmail.com"/>
    <hyperlink ref="F89" r:id="rId11" display="melichia@bassonlouw.co.za"/>
    <hyperlink ref="F77" r:id="rId12" display="pietiebal@vodamail.co.za"/>
    <hyperlink ref="F100" r:id="rId13" display="sandhoogte@gmail.com"/>
    <hyperlink ref="F120" r:id="rId14" display="hess747@hotmail.com"/>
    <hyperlink ref="F180" r:id="rId15" display="lilanie@agrizone.co.za"/>
    <hyperlink ref="F10" r:id="rId16" display="friesland@breede.co.za"/>
    <hyperlink ref="F26" r:id="rId17" display="r.beukes3@gmail.com"/>
    <hyperlink ref="F19" r:id="rId18" display="mvanlill@telkomsa.net"/>
    <hyperlink ref="F151" r:id="rId19" display="theojoubert@remig.co.za"/>
    <hyperlink ref="F20" r:id="rId20" display="ilzepeters@worldonline.co.za"/>
    <hyperlink ref="F5" r:id="rId21" display="wikuslam@telkomsa.net"/>
    <hyperlink ref="F12" r:id="rId22" display="jcboland@sagolfboard.org"/>
    <hyperlink ref="F22" r:id="rId23" display="jcboland@sagolfboard.org"/>
    <hyperlink ref="F17" r:id="rId24" display="bron@bronwensmith.co.za"/>
    <hyperlink ref="F37" r:id="rId25" display="mvanlill@telkomsa.net"/>
    <hyperlink ref="F182" r:id="rId26" display="sylviahugo@capitecbank.co.za"/>
    <hyperlink ref="F143" r:id="rId27" display="sean@dekro.co.za"/>
    <hyperlink ref="F106" r:id="rId28" display="nfarch@absamail.co.za"/>
    <hyperlink ref="F150" r:id="rId29" display="lab@riebeekcellars.co.za"/>
    <hyperlink ref="F170" r:id="rId30" display="bockhuis@ppc.co.za"/>
    <hyperlink ref="F175" r:id="rId31" display="ckayster@yahoo.com"/>
    <hyperlink ref="F34" r:id="rId32" display="sabotha@whalemail.co.za"/>
    <hyperlink ref="F99" r:id="rId33" display="rowan@autotheft.co.za"/>
    <hyperlink ref="F55" r:id="rId34" display="lucille@kaaimansgat.co.za"/>
    <hyperlink ref="F65" r:id="rId35" display="lucille@kaaimansgat.co.za"/>
    <hyperlink ref="F171" r:id="rId36" display="elana@lando.co.za"/>
    <hyperlink ref="F91" r:id="rId37" display="wikuslam@telkomsa.net"/>
    <hyperlink ref="F177" r:id="rId38" display="waynemacdonald0@gmail.com"/>
    <hyperlink ref="F176" r:id="rId39" display="hanneke.loots@sanlam.co.za"/>
    <hyperlink ref="F11" r:id="rId40" display="rebeccacronje@gmail.com"/>
    <hyperlink ref="F38" r:id="rId41" display="rebeccacronje@gmail.com"/>
    <hyperlink ref="F78" r:id="rId42" display="gchoole@vodamail.co.za"/>
    <hyperlink ref="F82" r:id="rId43" display="overbergelect@gmail.com"/>
    <hyperlink ref="F139" r:id="rId44" display="jamesnortje@hotmail.com"/>
    <hyperlink ref="F133" r:id="rId45" display="jamesnortje@hotmail.com"/>
    <hyperlink ref="F54" r:id="rId46" display="mailto:quintens@absa.co.za"/>
    <hyperlink ref="F36" r:id="rId47" display="jcboland@sagolfboard.org"/>
    <hyperlink ref="F172" r:id="rId48" display="gordonbainprivate@gmail.com"/>
    <hyperlink ref="F148" r:id="rId49" display="agterbos@myisp.co.za"/>
    <hyperlink ref="F109" r:id="rId50" display="jcboland@sagolfboard.org"/>
    <hyperlink ref="F51" r:id="rId51" display="jurika7@gmail.com"/>
    <hyperlink ref="F173" r:id="rId52" display="esta@jv.bgr.co.za"/>
    <hyperlink ref="F102" r:id="rId53" display="worcesteradmin@gmail.com"/>
    <hyperlink ref="F47" r:id="rId54" display="lily@sadga.co.za"/>
    <hyperlink ref="F87" r:id="rId55" display="deidre.benjamin@sbm.gov.za"/>
    <hyperlink ref="F107" r:id="rId56" display="deidre.benjamin@sbm.gov.za"/>
    <hyperlink ref="F166" r:id="rId57" display="shawn.adriaanse@gmail.com"/>
    <hyperlink ref="F45" r:id="rId58" display="pearls@absa.co.za"/>
    <hyperlink ref="F145" r:id="rId59" display="Angelique.Scheepers@absa.co.za"/>
    <hyperlink ref="F164" r:id="rId60" display="mailto:robertbmuller@gmail.com"/>
    <hyperlink ref="F159" r:id="rId61" display="dirk@jonkheer.co.za"/>
    <hyperlink ref="F168" r:id="rId62" display="louis@fairview.co.za"/>
    <hyperlink ref="F30" r:id="rId63" display="bduplessis@capenature.co.za"/>
    <hyperlink ref="F68" r:id="rId64" display="nfarch@absamail.co.za"/>
    <hyperlink ref="F62" r:id="rId65" display="rietterabie@gmail.com"/>
    <hyperlink ref="F42" r:id="rId66" display="wilhelmkbr@gmail.com"/>
    <hyperlink ref="F56" r:id="rId67" display="cnrkotze@yahoo.com"/>
    <hyperlink ref="F165" r:id="rId68" display="jcboland@sagolfboard.org"/>
    <hyperlink ref="F52" r:id="rId69" display="alma@itakanewaste.co.za"/>
    <hyperlink ref="F70" r:id="rId70" display="frankert@netactive.co.za"/>
    <hyperlink ref="F9" r:id="rId71" display="francois@one1.co.za"/>
    <hyperlink ref="F50" r:id="rId72" display="roualdup@vodamail.co.za"/>
    <hyperlink ref="F81" r:id="rId73" display="mligthart@telkomsa.net"/>
    <hyperlink ref="F49" r:id="rId74" display="barry@sdm.dorea.co.za"/>
    <hyperlink ref="F15" r:id="rId75" display="fernkloofadmin@hermanus.co.za"/>
    <hyperlink ref="F6" r:id="rId76" display="higgos@mweb.co.za"/>
    <hyperlink ref="F160" r:id="rId77" display="cronje.huis@axxess.co.za"/>
    <hyperlink ref="F79" r:id="rId78" display="potgieterjaneen@gmail.com"/>
    <hyperlink ref="F162" r:id="rId79" display="dirk@jonkheer.co.za"/>
    <hyperlink ref="F86" r:id="rId80" display="ronell@logtrix.com"/>
    <hyperlink ref="F154" r:id="rId81" display="eugene@hexvallei.co.za"/>
    <hyperlink ref="F83" r:id="rId82" display="admin@bergheim1.co.za"/>
    <hyperlink ref="F59" r:id="rId83" display="lieselventer@hotmail.com"/>
    <hyperlink ref="F80" r:id="rId84" display="badisarse@lando.co.za"/>
    <hyperlink ref="F158" r:id="rId85" display="badisarse@lando.co.za"/>
    <hyperlink ref="F104" r:id="rId86" display="badisarse@lando.co.za"/>
    <hyperlink ref="F76" r:id="rId87" display="dricus.swart@gmail.com"/>
    <hyperlink ref="F157" r:id="rId88" display="koria@compnet.co.za"/>
    <hyperlink ref="F128" r:id="rId89" display="nt@ntdesigns.co.za"/>
    <hyperlink ref="F147" r:id="rId90" display="hendrik@ahtonextracts.co.za"/>
    <hyperlink ref="F144" r:id="rId91" display="sanet.stirling@gmail.com"/>
    <hyperlink ref="F138" r:id="rId92" display="lucille@kaaimansgat.co.za"/>
    <hyperlink ref="F156" r:id="rId93" display="avenant@intekom.co.za"/>
    <hyperlink ref="F27" r:id="rId94" display="hannes.vanniekerk@ernieels.com"/>
    <hyperlink ref="F41" r:id="rId95" display="riaandu@nedbank.co.za"/>
    <hyperlink ref="F60" r:id="rId96" display="riaandu@nedbank.co.za"/>
    <hyperlink ref="F94" r:id="rId97" display="malcolmhon63@gmail.com"/>
    <hyperlink ref="F121" r:id="rId98" display="badisarse@lando.co.za"/>
    <hyperlink ref="F155" r:id="rId99" display="dewitt@dllagrange.co.za"/>
    <hyperlink ref="F43" r:id="rId100" display="jcboland@sagolfboard.org"/>
    <hyperlink ref="F4" r:id="rId101" display="johanloubser1@gmail.com"/>
    <hyperlink ref="F152" r:id="rId102" display="security@mtncaledon.co.za"/>
    <hyperlink ref="F40" r:id="rId103" display="willie@proverte.co.za"/>
    <hyperlink ref="F92" r:id="rId104" display="bradleycouch@yahoo.com"/>
    <hyperlink ref="F73" r:id="rId105" display="okwesi@jumboceres,co.za"/>
    <hyperlink ref="F69" r:id="rId106" display="jurika7@gmail.com"/>
    <hyperlink ref="F66" r:id="rId107" display="sanmare@me.com"/>
    <hyperlink ref="F113" r:id="rId108" display="danieldutoit101@gmail.com"/>
    <hyperlink ref="F63" r:id="rId109" display="barry@sdm.dorea.co.za"/>
    <hyperlink ref="F98" r:id="rId110" display="vgk@mylan.co.za"/>
    <hyperlink ref="F85" r:id="rId111" display="vgk@mylan.co.za"/>
    <hyperlink ref="F48" r:id="rId112" display="vgk@mylan.co.za"/>
    <hyperlink ref="F95" r:id="rId113" display="annerievd@mweb.co.za"/>
    <hyperlink ref="F153" r:id="rId114" display="security@mtnloaded.co.za"/>
    <hyperlink ref="F111" r:id="rId115" display="annerievd@mweb.co.za"/>
    <hyperlink ref="F44" r:id="rId116" display="jcboland@sagolfboard.org"/>
    <hyperlink ref="F149" r:id="rId117" display="hpvos@mweb.co.za"/>
    <hyperlink ref="F108" r:id="rId118" display="moswinmoore@gmail.com"/>
    <hyperlink ref="F146" r:id="rId119" display="wilhelmkbr@gmail.com"/>
    <hyperlink ref="F116" r:id="rId120" display="papsak@paarlonline.co.za"/>
    <hyperlink ref="F119" r:id="rId121" display="jcboland@sagolfboard.org"/>
    <hyperlink ref="F132" r:id="rId122" display="grahamj@seaharvest.co.za"/>
    <hyperlink ref="F125" r:id="rId123" display="jcboland@sagolfboard.org"/>
    <hyperlink ref="F135" r:id="rId124" display="badisarse@lando.co.za"/>
    <hyperlink ref="F126" r:id="rId125" display="badisarse@lando.co.za"/>
    <hyperlink ref="F123" r:id="rId126" display="heini@willowcreek.co.za"/>
    <hyperlink ref="F136" r:id="rId127" display="leatitia@fourietransport.co.za"/>
    <hyperlink ref="F101" r:id="rId128" display="badisarse@lando.co.za"/>
    <hyperlink ref="F127" r:id="rId129" display="badisarse@lando.co.za"/>
    <hyperlink ref="F134" r:id="rId130" display="badisarse@lando.co.za"/>
    <hyperlink ref="F131" r:id="rId131" display="badisarse@lando.co.za"/>
    <hyperlink ref="F122" r:id="rId132" display="mgraccounts@akilagroup.com"/>
    <hyperlink ref="F118" r:id="rId133" display="potgieterjaneen@gmail.com"/>
    <hyperlink ref="F53" r:id="rId134" display="joe@perdigon.co.za"/>
    <hyperlink ref="F64" r:id="rId135" display="helena@azodouro.com"/>
    <hyperlink ref="F35" r:id="rId136" display="lizanewilson@gmail.com"/>
    <hyperlink ref="F67" r:id="rId137" display="llewellyn@gghh.co.za"/>
    <hyperlink ref="F71" r:id="rId138" display="ekruger001@gmail.com"/>
    <hyperlink ref="F58" r:id="rId139" display="admin@kaaimansgat.co.za"/>
    <hyperlink ref="F14" r:id="rId140" display="cdv@hantam.ac.za"/>
    <hyperlink ref="F7" r:id="rId141" display="mailto:cobusb@elbquip.co.za"/>
    <hyperlink ref="F90" r:id="rId142" display="moswinmoore@gmail.com"/>
    <hyperlink ref="F61" r:id="rId143" display="ryancarelse37@gmail.com"/>
    <hyperlink ref="F21" r:id="rId144" display="gregorowskik@yahoo.com"/>
    <hyperlink ref="F110" r:id="rId145" display="jcboland@sagolfboard.org"/>
    <hyperlink ref="F57" r:id="rId146" display="charlenethomson7@gmail.com"/>
    <hyperlink ref="F117" r:id="rId147" display="ilzemynhardt@mwebbiz.co.za"/>
    <hyperlink ref="F112" r:id="rId148" display="kennethsdunsdon@gmail.com"/>
    <hyperlink ref="F93" r:id="rId149" display="kennethsdunsdon@gmail.com"/>
    <hyperlink ref="F140" r:id="rId150" display="info@nuyvallei.co.za"/>
    <hyperlink ref="F88" r:id="rId151" display="ronaldj@capeagulhas.com"/>
    <hyperlink ref="F96" r:id="rId152" display="ronaldj@capeagulhas.com"/>
    <hyperlink ref="F114" r:id="rId153" display="ronaldj@capeagulhas.com"/>
    <hyperlink ref="F161" r:id="rId154" display="ronaldj@capeagulhas.com"/>
    <hyperlink ref="F46" r:id="rId155" display="juriankitshoff@gmail.com"/>
    <hyperlink ref="F137" r:id="rId156" display="friesland@breede.co.za"/>
    <hyperlink ref="F103" r:id="rId157" display="charlkaste@wcaccess.co.za"/>
    <hyperlink ref="F130" r:id="rId158" display="jdjdavidtransports@telkomsa.net"/>
    <hyperlink ref="F124" r:id="rId159" display="charlenethomson7@gmail.com"/>
    <hyperlink ref="F97" r:id="rId160" display="williesp890@gmail.com"/>
    <hyperlink ref="F16" r:id="rId161" display="margriet.engelbrecht@gmail.com"/>
    <hyperlink ref="F8" r:id="rId162" display="mailto:dealmakers2@mweb.co.za"/>
    <hyperlink ref="F105" r:id="rId163" display="johanloubser1@gmail.com"/>
    <hyperlink ref="F28" r:id="rId164" display="mailto:raysnyders@yahoo.co.uk"/>
  </hyperlinks>
  <printOptions/>
  <pageMargins left="0.7875" right="0.7875" top="1.0527777777777778" bottom="1.0527777777777778" header="0.7875" footer="0.7875"/>
  <pageSetup firstPageNumber="1" useFirstPageNumber="1" horizontalDpi="600" verticalDpi="600" orientation="portrait" r:id="rId167"/>
  <headerFooter alignWithMargins="0">
    <oddHeader>&amp;C&amp;"Times New Roman,Regular"&amp;12&amp;A</oddHeader>
    <oddFooter>&amp;C&amp;"Times New Roman,Regular"&amp;12Page &amp;P</oddFooter>
  </headerFooter>
  <legacyDrawing r:id="rId1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BGU</dc:creator>
  <cp:keywords/>
  <dc:description/>
  <cp:lastModifiedBy>Admin</cp:lastModifiedBy>
  <cp:lastPrinted>2014-06-04T06:27:17Z</cp:lastPrinted>
  <dcterms:created xsi:type="dcterms:W3CDTF">2011-04-12T08:29:18Z</dcterms:created>
  <dcterms:modified xsi:type="dcterms:W3CDTF">2015-08-28T09:53:02Z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